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2" activeTab="4"/>
  </bookViews>
  <sheets>
    <sheet name="Income " sheetId="1" r:id="rId1"/>
    <sheet name="BSht" sheetId="2" r:id="rId2"/>
    <sheet name="CFlow" sheetId="3" r:id="rId3"/>
    <sheet name="Equity" sheetId="4" r:id="rId4"/>
    <sheet name="Notes" sheetId="5" r:id="rId5"/>
  </sheets>
  <definedNames>
    <definedName name="_xlnm.Print_Area" localSheetId="2">'CFlow'!$A$1:$E$63</definedName>
    <definedName name="_xlnm.Print_Area" localSheetId="3">'Equity'!$A$1:$D$45</definedName>
    <definedName name="_xlnm.Print_Area" localSheetId="0">'Income '!$A$1:$I$48</definedName>
  </definedNames>
  <calcPr fullCalcOnLoad="1"/>
</workbook>
</file>

<file path=xl/sharedStrings.xml><?xml version="1.0" encoding="utf-8"?>
<sst xmlns="http://schemas.openxmlformats.org/spreadsheetml/2006/main" count="396" uniqueCount="328">
  <si>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</si>
  <si>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</si>
  <si>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</si>
  <si>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</si>
  <si>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</si>
  <si>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</si>
  <si>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</si>
  <si>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</si>
  <si>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</si>
  <si>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</si>
  <si>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</si>
  <si>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</si>
  <si>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</si>
  <si>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</si>
  <si>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</si>
  <si>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</si>
  <si>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</si>
  <si>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</si>
  <si>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</si>
  <si>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</si>
  <si>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</si>
  <si>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</si>
  <si>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</si>
  <si>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</si>
  <si>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</si>
  <si>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</si>
  <si>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</si>
  <si>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</si>
  <si>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Short Term Borrowings</t>
  </si>
  <si>
    <t>Provision for Taxation</t>
  </si>
  <si>
    <t>7.</t>
  </si>
  <si>
    <t>8.</t>
  </si>
  <si>
    <t>Share Capital</t>
  </si>
  <si>
    <t>9.</t>
  </si>
  <si>
    <t>10.</t>
  </si>
  <si>
    <t>Profit/(Loss)</t>
  </si>
  <si>
    <t>Group</t>
  </si>
  <si>
    <t>Review of Performance</t>
  </si>
  <si>
    <t>BY ORDER OF THE BOARD</t>
  </si>
  <si>
    <t>30/9/98</t>
  </si>
  <si>
    <t>TOTAL</t>
  </si>
  <si>
    <t>Total</t>
  </si>
  <si>
    <t>Deferred Taxation</t>
  </si>
  <si>
    <t>Depreciation</t>
  </si>
  <si>
    <t>Purchase or disposal of quoted securities</t>
  </si>
  <si>
    <t>Changes in the composition of the Group</t>
  </si>
  <si>
    <t>Corporate proposals</t>
  </si>
  <si>
    <t>The term loans are denominated in Ringgit Malaysia.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</si>
  <si>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</si>
  <si>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</si>
  <si>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</si>
  <si>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</si>
  <si>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</si>
  <si>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Hire Purchase &amp; Lease Creditors</t>
  </si>
  <si>
    <t>Property Management</t>
  </si>
  <si>
    <t>Manufacturing</t>
  </si>
  <si>
    <t>Trading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</si>
  <si>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</si>
  <si>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</si>
  <si>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</si>
  <si>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</si>
  <si>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</si>
  <si>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</si>
  <si>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</si>
  <si>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</si>
  <si>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</si>
  <si>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</si>
  <si>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Current year's provision</t>
  </si>
  <si>
    <t>Under/(Over) provision in respect of prior year</t>
  </si>
  <si>
    <t>Transferred to/(from) deferred taxation</t>
  </si>
  <si>
    <t xml:space="preserve">MD JUNID MD YUSOF </t>
  </si>
  <si>
    <t>LEE MO LENG</t>
  </si>
  <si>
    <t>Company Secretaries</t>
  </si>
  <si>
    <t>Year Todate</t>
  </si>
  <si>
    <t>Pursuant to the above, on 28 September 2001, the Company was served a Writ of Summons dated 9</t>
  </si>
  <si>
    <t>The security printing business is influenced by the cyclical changes in volume of certain jobs.</t>
  </si>
  <si>
    <t>TODATE</t>
  </si>
  <si>
    <t>31/03/02</t>
  </si>
  <si>
    <t>Retirement Benefit</t>
  </si>
  <si>
    <t>The effective tax rate on Group's profit todate is higher than the statutory tax rate mainly due to losses in certain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</si>
  <si>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</si>
  <si>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</si>
  <si>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</si>
  <si>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</si>
  <si>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</si>
  <si>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</si>
  <si>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</si>
  <si>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</si>
  <si>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</si>
  <si>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</si>
  <si>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</si>
  <si>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</si>
  <si>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</si>
  <si>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</si>
  <si>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</si>
  <si>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</si>
  <si>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</si>
  <si>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</si>
  <si>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</si>
  <si>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</si>
  <si>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</si>
  <si>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</si>
  <si>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</si>
  <si>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</si>
  <si>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</si>
  <si>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</si>
  <si>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</si>
  <si>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</si>
  <si>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</si>
  <si>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</si>
  <si>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</si>
  <si>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</si>
  <si>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</si>
  <si>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</si>
  <si>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</si>
  <si>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</si>
  <si>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</si>
  <si>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</si>
  <si>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</si>
  <si>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</si>
  <si>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CASH FLOW FROM OPERATING ACTIVITIES</t>
  </si>
  <si>
    <t>Profit/(Loss) before taxation</t>
  </si>
  <si>
    <t>Adjustments for :</t>
  </si>
  <si>
    <t>Interest income</t>
  </si>
  <si>
    <t>Operating profit before working capital changes</t>
  </si>
  <si>
    <t>(Increase)/Decrease in receivables</t>
  </si>
  <si>
    <t>(Increase)/Decrease in inventories</t>
  </si>
  <si>
    <t>Trade Receivables</t>
  </si>
  <si>
    <t>Other Receivables</t>
  </si>
  <si>
    <t>Inventories</t>
  </si>
  <si>
    <t>Trade Payables</t>
  </si>
  <si>
    <t>Other Payables</t>
  </si>
  <si>
    <t>Tax paid</t>
  </si>
  <si>
    <t>Interest paid</t>
  </si>
  <si>
    <t>Interest income received</t>
  </si>
  <si>
    <t>CASH FLOW FROM INVESTING ACTIVITIES</t>
  </si>
  <si>
    <t>CASH FLOW FROM FINANCING ACTIVITIES</t>
  </si>
  <si>
    <t>Repayment of hire purchase payables</t>
  </si>
  <si>
    <t>CASH AND CASH EQUIVALENTS</t>
  </si>
  <si>
    <t>Net (decrease)/increase</t>
  </si>
  <si>
    <t>CASH AND CASH EQUIVALENTS COMPRISE OF :</t>
  </si>
  <si>
    <t>Cash and bank balances</t>
  </si>
  <si>
    <t>Deposits with licensed banks</t>
  </si>
  <si>
    <t>Balance a beginning of year</t>
  </si>
  <si>
    <t xml:space="preserve">Net profit </t>
  </si>
  <si>
    <t>Balance at end of period</t>
  </si>
  <si>
    <t>Share</t>
  </si>
  <si>
    <t>Capital</t>
  </si>
  <si>
    <t>Retained</t>
  </si>
  <si>
    <t>Profits</t>
  </si>
  <si>
    <t>Provision for doubtful debts</t>
  </si>
  <si>
    <t>Provision for stock obsolescence</t>
  </si>
  <si>
    <t>Interest expense</t>
  </si>
  <si>
    <t>Purchase of property, plant and equipment</t>
  </si>
  <si>
    <t>Investment in associated company</t>
  </si>
  <si>
    <t>(Decrease)/Increase in payables</t>
  </si>
  <si>
    <t>A1.</t>
  </si>
  <si>
    <t>CONDENSED CONSOLIDATED BALANCE SHEET</t>
  </si>
  <si>
    <t>CONDENSED CONSOLIDATED CASH FLOW STATEMENT</t>
  </si>
  <si>
    <t>CURRENT</t>
  </si>
  <si>
    <t>YEAR</t>
  </si>
  <si>
    <t>(The Condensed Consolidated Cash Flow Statement should be read in conjunction with the Annual</t>
  </si>
  <si>
    <t xml:space="preserve"> Financial Report for the year ended 31st March 2002)</t>
  </si>
  <si>
    <t xml:space="preserve"> for the year ended 31st March 2002)</t>
  </si>
  <si>
    <t>Note :</t>
  </si>
  <si>
    <t>There are no comparative figures as this is the first interim financial report prepared in</t>
  </si>
  <si>
    <t>accordance with MASB 26 Interim Financial Reporting.</t>
  </si>
  <si>
    <t>CONDENSED CONSOLIDATED STATEMENT OF CHANGES IN EQUITY</t>
  </si>
  <si>
    <t>Note :  There are no comparative figures as this is the first interim financial report prepared in accordance with</t>
  </si>
  <si>
    <t xml:space="preserve">             MASB 26 Interim Financial Reporting.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</si>
  <si>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</si>
  <si>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</si>
  <si>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</si>
  <si>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</si>
  <si>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</si>
  <si>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</si>
  <si>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</si>
  <si>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</si>
  <si>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</si>
  <si>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</si>
  <si>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</si>
  <si>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</si>
  <si>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Deposit with licensed banks</t>
  </si>
  <si>
    <t>Net Current Assets</t>
  </si>
  <si>
    <t>Represented By :</t>
  </si>
  <si>
    <t>Hire Purchase Payables</t>
  </si>
  <si>
    <t>CONDENSED CONSOLIDATED INCOME STATEMENT</t>
  </si>
  <si>
    <t>Operating expenses</t>
  </si>
  <si>
    <t>Profit/(Loss) from operations</t>
  </si>
  <si>
    <t>Finance costs</t>
  </si>
  <si>
    <t>Profit/((Loss) before taxation</t>
  </si>
  <si>
    <t>Profit/(Loss) after taxation</t>
  </si>
  <si>
    <t>Net Profit/(Loss) for the period</t>
  </si>
  <si>
    <t>Fully diluted earnings per share (sen)</t>
  </si>
  <si>
    <t>Minority interest</t>
  </si>
  <si>
    <t>Bankers Acceptance</t>
  </si>
  <si>
    <t xml:space="preserve">(The Condensed Consolidated Balance Sheets should be read in conjunction with the Annual Financial Report </t>
  </si>
  <si>
    <t>statements for the year ended 31 March 2002.</t>
  </si>
  <si>
    <t xml:space="preserve">There were no items affecting assets, liabilities, equity, net income or cash flows that are unusual because </t>
  </si>
  <si>
    <t>of their nature, size or incidence.</t>
  </si>
  <si>
    <t>the current financial year to date.</t>
  </si>
  <si>
    <t xml:space="preserve">subsidiaries which cannot be set off against profits made by other companies in the Group as no Group relief </t>
  </si>
  <si>
    <t xml:space="preserve">is available and certain expenses were disallowed for taxation purposes.  </t>
  </si>
  <si>
    <t xml:space="preserve">Following the termination of the Tenancy Agreement by Malaysian Airports Holding Berhad on 11 May </t>
  </si>
  <si>
    <t>respective subtenants at Airtel Complex.</t>
  </si>
  <si>
    <t xml:space="preserve">August 2001 from a tenant claiming for a compensation sum of RM2.12 million being their renovation </t>
  </si>
  <si>
    <t xml:space="preserve">There were no material subsequent events that have not been reflected in the financial statement at the </t>
  </si>
  <si>
    <t>date of this report.</t>
  </si>
  <si>
    <t xml:space="preserve">(The Condensed Consolidated Income Statements should be read in conjunction with the Annual Financial </t>
  </si>
  <si>
    <t xml:space="preserve"> Report for the year ended 31st March 2002)</t>
  </si>
  <si>
    <t xml:space="preserve">(The Condensed Consolidated Statement of Changes in Equity should be read in conjunction with the </t>
  </si>
  <si>
    <t xml:space="preserve">  Annual Financial Report for the year ended 31st March 2002)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</si>
  <si>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</si>
  <si>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</si>
  <si>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</si>
  <si>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</si>
  <si>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material litigation disclosed in Note B11.</t>
  </si>
  <si>
    <t>No interim dividend has been recommended by the Board of Directors (last year : nil)</t>
  </si>
  <si>
    <t>Other income</t>
  </si>
  <si>
    <t>Cash (used in)/generated from operations</t>
  </si>
  <si>
    <t>Net cash (used in)/generated from operating activities</t>
  </si>
  <si>
    <t>Net cash (used in)/generated from investing activities</t>
  </si>
  <si>
    <t>At the beginning of financial year</t>
  </si>
  <si>
    <t>At the end of period</t>
  </si>
  <si>
    <t>NOTES TO THE INTERIM FINANCIAL REPORT</t>
  </si>
  <si>
    <t>Basis of Preparation and Accounting Policies</t>
  </si>
  <si>
    <t>The interim financial report has been prepared in accordance with MASB 26 Interim Financial Reporting and</t>
  </si>
  <si>
    <t xml:space="preserve">by the Group in this interim financial report are consistent with those adopted in the annual financial 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</si>
  <si>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</si>
  <si>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</si>
  <si>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</si>
  <si>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</si>
  <si>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>Not applicable as the Group did not issue any profit forecast and/or guarantees to the public.</t>
  </si>
  <si>
    <t xml:space="preserve">The Group is not a party to any financial instruments which may have off-balance sheet risk at the date of </t>
  </si>
  <si>
    <t>this report.</t>
  </si>
  <si>
    <t>Diluted Earnings per Share - Anti Dilutive (sen)</t>
  </si>
  <si>
    <t>A13.</t>
  </si>
  <si>
    <t>Capital Commitment for Property, Plant and Equipment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</si>
  <si>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</si>
  <si>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</si>
  <si>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</si>
  <si>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</si>
  <si>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</si>
  <si>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</si>
  <si>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</si>
  <si>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Furniture and Fittings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</si>
  <si>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</si>
  <si>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</si>
  <si>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</si>
  <si>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</si>
  <si>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</si>
  <si>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Management services payable</t>
  </si>
  <si>
    <t>Fima Securities Sdn Bhd, fellow subsidiary</t>
  </si>
  <si>
    <t>Miscellaneous services rendered</t>
  </si>
  <si>
    <t>Malaysian Transnational Trading Corporation Berhad, fellow subsidiary</t>
  </si>
  <si>
    <t>Sales - Printing of documents</t>
  </si>
  <si>
    <t>Fima Freight Forwarders Sdn Bhd, fellow subsidiary</t>
  </si>
  <si>
    <t>Purchases made - Courier services</t>
  </si>
  <si>
    <t>Purchases made - Freight forwarding</t>
  </si>
  <si>
    <t>Nationwide Express Courier Services Berhad, fellow subsidiary</t>
  </si>
  <si>
    <t>Nationwide Freight Forwarders Sdn Bhd, fellow subsidiary</t>
  </si>
  <si>
    <t>Purchases made - Beverage</t>
  </si>
  <si>
    <t>Purchases made - Repairs and services</t>
  </si>
  <si>
    <t>B9.</t>
  </si>
  <si>
    <t>Group Borrowings</t>
  </si>
  <si>
    <t>Net cash (used in)/generated from financing activities</t>
  </si>
  <si>
    <t>Appendix 9B of the KLSE Listing Requirements.  The accounting policies and methods of computation adopted</t>
  </si>
  <si>
    <t>Europel Services Sdn Bhd, fellow subsidiary</t>
  </si>
  <si>
    <t>By Industry Segments</t>
  </si>
  <si>
    <t xml:space="preserve">Valuation of property, plant and equipment </t>
  </si>
  <si>
    <t>Fima Instanco Sdn Bhd, fellow subsidiary</t>
  </si>
  <si>
    <t>Investment in Associated Company</t>
  </si>
  <si>
    <t xml:space="preserve">On 24 September 2002, the appeal against the decision of the Senior Assistant Registrar for not allowing </t>
  </si>
  <si>
    <t>the Plaintiff's application for Summary Judgement under Order 14 of the Rules of the High Court was heard</t>
  </si>
  <si>
    <t>before the Judge in Chambers.  The Court had on the said date instructed the Parties to file and serve</t>
  </si>
  <si>
    <t>A wholly-owned subsidiary of the Company ("Plaintiff") had served a Writ of Summons against a third</t>
  </si>
  <si>
    <t>written submissions on the matter.  The Court had further fixed the date for the decision on 15 January</t>
  </si>
  <si>
    <t xml:space="preserve">2000, the Company as the Principal Tenant had issued a termination notice dated 15 May 2000 to all its </t>
  </si>
  <si>
    <t>(Increase)/Decrease in related companies balances</t>
  </si>
  <si>
    <t>31/12/02</t>
  </si>
  <si>
    <t>31/12/01</t>
  </si>
  <si>
    <t>FOR THE THIRD QUARTER ENDED 31 DECEMBER 2002</t>
  </si>
  <si>
    <t>FOR THE QUARTER ENDED 31 DECEMBER 2002</t>
  </si>
  <si>
    <t>Current Year Todate ended 31 December 2002</t>
  </si>
  <si>
    <t>9 Months Ended 31 December 2002</t>
  </si>
  <si>
    <t xml:space="preserve">9 Months Ended 31 December </t>
  </si>
  <si>
    <t>2002</t>
  </si>
  <si>
    <t>2001</t>
  </si>
  <si>
    <t>Final dividend of 5% (2001 : 7.5%) less 28% tax</t>
  </si>
  <si>
    <t>Sales - Air-conditioners</t>
  </si>
  <si>
    <t>BeforeTaxation</t>
  </si>
  <si>
    <t>An under provision of RM280,000 in respect of YA 2001 was due to tax on dividends received whilst an amount</t>
  </si>
  <si>
    <t>of RM65,000 was over provided for YA 2002.</t>
  </si>
  <si>
    <t>FOR THIRD QUARTER ENDED 31 DECEMBER 2002</t>
  </si>
  <si>
    <t>Short Term Borrowings (secured)</t>
  </si>
  <si>
    <t>For the third quarter ended 31 December 2002, turnover for the Group closed at RM77.89 million, an increase</t>
  </si>
  <si>
    <t>of 14.7% over the corresponding period of previous year.</t>
  </si>
  <si>
    <t>remain satisfactory for the financial year.</t>
  </si>
  <si>
    <t>An amended Writ of Summons and Statement of Claim was served by the Plaintiff's solicitors on 27</t>
  </si>
  <si>
    <t xml:space="preserve">Sdn Bhd ("G&amp;D"), an associated company, from RM4.5 million to RM9.75 million.   The Company's interest </t>
  </si>
  <si>
    <t>in G&amp;D remains at 30%.</t>
  </si>
  <si>
    <t>party for arrears of rental and other expenses amounting to RM1.70 million .  The defendant filed their</t>
  </si>
  <si>
    <t>Statement of Defence denying the tenancy contract and counter claim for over payment of RM2.06 million</t>
  </si>
  <si>
    <t>The Board is of the opinion that the counter claim is not substantiated and has no merit.</t>
  </si>
  <si>
    <t>costs and general damages. The Board sought the opinion from the solicitors and is of the opinion that</t>
  </si>
  <si>
    <t>there should be no compensation payable to the Plaintiff as the demised premises was acquired by a</t>
  </si>
  <si>
    <t>relevant authority which was provided in the Tenancy Agreement between the Company and the tenant.</t>
  </si>
  <si>
    <t xml:space="preserve">On 29 January 2003, the Company increased its shareholding in Giesecke &amp; Devrient Malaysia </t>
  </si>
  <si>
    <t>December 2002 and on 20 January 2003, the Company's solicitors filed an amended Statement of</t>
  </si>
  <si>
    <t>Defence.</t>
  </si>
  <si>
    <t>Property, plant and equipment are not stated at valuation and have been brought forward without</t>
  </si>
  <si>
    <t>amendments from the previous annual financial statements.</t>
  </si>
  <si>
    <t xml:space="preserve">2003, which was subsequently postponed.  </t>
  </si>
  <si>
    <t>On 7 February 2003, the High Court ruled in the Plaintiff's favour in respect of the Plaintiff's application for</t>
  </si>
  <si>
    <t>Summary Judgement for the sum of RM1,176,375.00.  The High Court also ordered that the remaining claim</t>
  </si>
  <si>
    <t>be filed into Court.</t>
  </si>
  <si>
    <t>of RM520,711.60 be proceeded with full trial.  The Plaintiff's solicitors are preparing a draft Judgement to</t>
  </si>
  <si>
    <t>Share of loss in associated company</t>
  </si>
  <si>
    <t>The Group recorded a revenue of RM39.67 million and a profit before taxation of RM6.09 million in the third</t>
  </si>
  <si>
    <t>quarter, an improvement of 82.9% and 142.6% respectively as compared to the preceding quarter.</t>
  </si>
  <si>
    <t>Date :  24 February 2003</t>
  </si>
  <si>
    <t xml:space="preserve">A profit before taxation of RM10.54 million was recorded, a decline of 24.5% or RM3.42 million compared with </t>
  </si>
  <si>
    <t xml:space="preserve">the preceding year.  The decline in profit was mainly due to unfavourable sales mix in the security printing </t>
  </si>
  <si>
    <t>business which resulted in a lower pre-tax profit of RM3.17 million.  There was a share of loss in an associated</t>
  </si>
  <si>
    <t>The improvement in the current quarter was mainly attributable to an increase in contribution from the security</t>
  </si>
  <si>
    <t>printing business totalling RM3.37 million.</t>
  </si>
  <si>
    <t xml:space="preserve">company, Giesecke &amp; Devrient Malaysia Sdn Bhd of RM233,000, attributed to its start of operations in the </t>
  </si>
  <si>
    <t>current financial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</si>
</sst>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5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173" fontId="0" fillId="0" borderId="6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43" fontId="6" fillId="0" borderId="8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1" fillId="0" borderId="0" xfId="15" applyNumberFormat="1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9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7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3" fontId="0" fillId="0" borderId="5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5" fontId="5" fillId="0" borderId="4" xfId="0" applyNumberFormat="1" applyFont="1" applyBorder="1" applyAlignment="1">
      <alignment horizontal="center"/>
    </xf>
    <xf numFmtId="173" fontId="0" fillId="0" borderId="8" xfId="15" applyNumberFormat="1" applyFont="1" applyBorder="1" applyAlignment="1">
      <alignment horizontal="right"/>
    </xf>
    <xf numFmtId="173" fontId="0" fillId="0" borderId="8" xfId="15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1">
      <selection activeCell="G18" sqref="G18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281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6" t="s">
        <v>3</v>
      </c>
      <c r="B6" s="36"/>
      <c r="C6" s="37"/>
      <c r="D6" s="37"/>
      <c r="E6" s="37"/>
      <c r="F6" s="37"/>
      <c r="G6" s="37"/>
      <c r="H6" s="10"/>
      <c r="I6" s="10"/>
      <c r="J6" s="11"/>
      <c r="K6" s="11"/>
      <c r="L6" s="8"/>
    </row>
    <row r="7" spans="1:12" ht="12.75" customHeight="1">
      <c r="A7" s="36"/>
      <c r="B7" s="36"/>
      <c r="C7" s="37"/>
      <c r="D7" s="37"/>
      <c r="E7" s="37"/>
      <c r="F7" s="37"/>
      <c r="G7" s="37"/>
      <c r="H7" s="10"/>
      <c r="I7" s="10"/>
      <c r="J7" s="11"/>
      <c r="K7" s="11"/>
      <c r="L7" s="8"/>
    </row>
    <row r="8" spans="1:12" ht="12.75">
      <c r="A8" s="2" t="s">
        <v>186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84" t="s">
        <v>4</v>
      </c>
      <c r="C10" s="84"/>
      <c r="D10" s="84"/>
      <c r="E10" s="84"/>
      <c r="F10" s="1"/>
      <c r="G10" s="39" t="s">
        <v>5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35" t="s">
        <v>279</v>
      </c>
      <c r="C14" s="17"/>
      <c r="D14" s="18" t="s">
        <v>39</v>
      </c>
      <c r="E14" s="35" t="s">
        <v>280</v>
      </c>
      <c r="F14" s="17"/>
      <c r="G14" s="35" t="str">
        <f>+B14</f>
        <v>31/12/02</v>
      </c>
      <c r="H14" s="17"/>
      <c r="I14" s="35" t="str">
        <f>+E14</f>
        <v>31/12/01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58</v>
      </c>
      <c r="B17" s="19">
        <v>39670</v>
      </c>
      <c r="C17" s="19"/>
      <c r="D17" s="19"/>
      <c r="E17" s="19">
        <v>27907</v>
      </c>
      <c r="F17" s="19"/>
      <c r="G17" s="19">
        <v>77885</v>
      </c>
      <c r="H17" s="19"/>
      <c r="I17" s="19">
        <v>67878</v>
      </c>
      <c r="J17" s="19"/>
      <c r="K17" s="11"/>
      <c r="L17" s="8"/>
    </row>
    <row r="18" spans="1:12" ht="12.75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11"/>
      <c r="L18" s="8"/>
    </row>
    <row r="19" spans="1:12" ht="12.75">
      <c r="A19" s="3" t="s">
        <v>218</v>
      </c>
      <c r="B19" s="19">
        <v>118</v>
      </c>
      <c r="C19" s="19"/>
      <c r="D19" s="19"/>
      <c r="E19" s="19">
        <v>157</v>
      </c>
      <c r="F19" s="19"/>
      <c r="G19" s="19">
        <v>396</v>
      </c>
      <c r="H19" s="19"/>
      <c r="I19" s="19">
        <v>685</v>
      </c>
      <c r="J19" s="19"/>
      <c r="K19" s="11"/>
      <c r="L19" s="8"/>
    </row>
    <row r="20" spans="1:12" ht="12.7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1"/>
      <c r="L20" s="8"/>
    </row>
    <row r="21" spans="1:12" ht="12.75">
      <c r="A21" s="3" t="s">
        <v>187</v>
      </c>
      <c r="B21" s="24">
        <v>-33462</v>
      </c>
      <c r="C21" s="19"/>
      <c r="D21" s="19"/>
      <c r="E21" s="24">
        <v>-22264</v>
      </c>
      <c r="F21" s="19"/>
      <c r="G21" s="24">
        <f>-55814-13269+1602</f>
        <v>-67481</v>
      </c>
      <c r="H21" s="19"/>
      <c r="I21" s="24">
        <v>-54101</v>
      </c>
      <c r="J21" s="19"/>
      <c r="K21" s="11"/>
      <c r="L21" s="8"/>
    </row>
    <row r="22" spans="1:12" ht="12.75">
      <c r="A22" s="3"/>
      <c r="B22" s="19"/>
      <c r="C22" s="19"/>
      <c r="D22" s="19"/>
      <c r="E22" s="19"/>
      <c r="F22" s="19"/>
      <c r="G22" s="19"/>
      <c r="H22" s="19"/>
      <c r="I22" s="19"/>
      <c r="J22" s="19"/>
      <c r="K22" s="11"/>
      <c r="L22" s="8"/>
    </row>
    <row r="23" spans="1:12" ht="12.75">
      <c r="A23" s="2" t="s">
        <v>188</v>
      </c>
      <c r="B23" s="19">
        <f>SUM(B17:B22)</f>
        <v>6326</v>
      </c>
      <c r="C23" s="19"/>
      <c r="D23" s="19"/>
      <c r="E23" s="19">
        <f>SUM(E17:E22)</f>
        <v>5800</v>
      </c>
      <c r="F23" s="19"/>
      <c r="G23" s="19">
        <f>SUM(G17:G22)</f>
        <v>10800</v>
      </c>
      <c r="H23" s="19"/>
      <c r="I23" s="19">
        <f>SUM(I17:I22)</f>
        <v>14462</v>
      </c>
      <c r="J23" s="19"/>
      <c r="K23" s="11"/>
      <c r="L23" s="8"/>
    </row>
    <row r="24" spans="1:12" ht="12.75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11"/>
      <c r="L24" s="8"/>
    </row>
    <row r="25" spans="1:12" ht="12.75">
      <c r="A25" s="3" t="s">
        <v>189</v>
      </c>
      <c r="B25" s="20">
        <v>-8</v>
      </c>
      <c r="C25" s="20"/>
      <c r="D25" s="20"/>
      <c r="E25" s="20">
        <v>-180</v>
      </c>
      <c r="F25" s="20"/>
      <c r="G25" s="20">
        <v>-28</v>
      </c>
      <c r="H25" s="20"/>
      <c r="I25" s="20">
        <v>-502</v>
      </c>
      <c r="J25" s="19"/>
      <c r="K25" s="11"/>
      <c r="L25" s="8"/>
    </row>
    <row r="26" spans="1:12" ht="12.75">
      <c r="A26" s="3"/>
      <c r="B26" s="20"/>
      <c r="C26" s="20"/>
      <c r="D26" s="20"/>
      <c r="E26" s="20"/>
      <c r="F26" s="20"/>
      <c r="G26" s="20"/>
      <c r="H26" s="20"/>
      <c r="I26" s="20"/>
      <c r="J26" s="19"/>
      <c r="K26" s="11"/>
      <c r="L26" s="8"/>
    </row>
    <row r="27" spans="1:12" ht="12.75">
      <c r="A27" s="3" t="s">
        <v>317</v>
      </c>
      <c r="B27" s="24">
        <v>-233</v>
      </c>
      <c r="C27" s="19"/>
      <c r="D27" s="19"/>
      <c r="E27" s="24">
        <v>0</v>
      </c>
      <c r="F27" s="19"/>
      <c r="G27" s="24">
        <v>-233</v>
      </c>
      <c r="H27" s="19"/>
      <c r="I27" s="24">
        <v>0</v>
      </c>
      <c r="J27" s="19"/>
      <c r="K27" s="11"/>
      <c r="L27" s="8"/>
    </row>
    <row r="28" spans="1:12" ht="12.75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1"/>
      <c r="L28" s="8"/>
    </row>
    <row r="29" spans="1:12" ht="12.75">
      <c r="A29" s="2" t="s">
        <v>190</v>
      </c>
      <c r="B29" s="19">
        <f>SUM(B23:B27)</f>
        <v>6085</v>
      </c>
      <c r="C29" s="19"/>
      <c r="D29" s="19"/>
      <c r="E29" s="19">
        <f>SUM(E23:E27)</f>
        <v>5620</v>
      </c>
      <c r="F29" s="19"/>
      <c r="G29" s="19">
        <f>SUM(G23:G27)</f>
        <v>10539</v>
      </c>
      <c r="H29" s="19"/>
      <c r="I29" s="19">
        <f>SUM(I23:I27)</f>
        <v>13960</v>
      </c>
      <c r="J29" s="19"/>
      <c r="K29" s="11"/>
      <c r="L29" s="8"/>
    </row>
    <row r="30" spans="1:12" ht="12.75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1"/>
      <c r="L30" s="8"/>
    </row>
    <row r="31" spans="1:12" ht="12.75">
      <c r="A31" s="3" t="s">
        <v>16</v>
      </c>
      <c r="B31" s="24">
        <v>-1842</v>
      </c>
      <c r="C31" s="19"/>
      <c r="D31" s="19"/>
      <c r="E31" s="24">
        <v>-2232</v>
      </c>
      <c r="F31" s="19"/>
      <c r="G31" s="24">
        <v>-3491</v>
      </c>
      <c r="H31" s="19"/>
      <c r="I31" s="24">
        <v>-4595</v>
      </c>
      <c r="J31" s="19"/>
      <c r="K31" s="11"/>
      <c r="L31" s="8"/>
    </row>
    <row r="32" spans="1:12" ht="12.7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1"/>
      <c r="L32" s="8"/>
    </row>
    <row r="33" spans="1:12" ht="12.75">
      <c r="A33" s="2" t="s">
        <v>191</v>
      </c>
      <c r="B33" s="19">
        <f>+B29+B31</f>
        <v>4243</v>
      </c>
      <c r="C33" s="19"/>
      <c r="D33" s="19"/>
      <c r="E33" s="19">
        <f>+E29+E31</f>
        <v>3388</v>
      </c>
      <c r="F33" s="19"/>
      <c r="G33" s="19">
        <f>+G29+G31</f>
        <v>7048</v>
      </c>
      <c r="H33" s="19"/>
      <c r="I33" s="19">
        <f>+I29+I31</f>
        <v>9365</v>
      </c>
      <c r="J33" s="19"/>
      <c r="K33" s="11"/>
      <c r="L33" s="8"/>
    </row>
    <row r="34" spans="1:12" ht="12.75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1"/>
      <c r="L34" s="8"/>
    </row>
    <row r="35" spans="1:12" ht="12.75">
      <c r="A35" s="3" t="s">
        <v>194</v>
      </c>
      <c r="B35" s="24">
        <v>0</v>
      </c>
      <c r="C35" s="19"/>
      <c r="D35" s="19"/>
      <c r="E35" s="24">
        <v>0</v>
      </c>
      <c r="F35" s="19"/>
      <c r="G35" s="24">
        <v>0</v>
      </c>
      <c r="H35" s="19"/>
      <c r="I35" s="24">
        <v>0</v>
      </c>
      <c r="J35" s="19"/>
      <c r="K35" s="11"/>
      <c r="L35" s="8"/>
    </row>
    <row r="36" spans="1:12" ht="12.75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1"/>
      <c r="L36" s="8"/>
    </row>
    <row r="37" spans="1:12" ht="13.5" thickBot="1">
      <c r="A37" s="2" t="s">
        <v>192</v>
      </c>
      <c r="B37" s="62">
        <f>+B33+B35</f>
        <v>4243</v>
      </c>
      <c r="C37" s="19"/>
      <c r="D37" s="19"/>
      <c r="E37" s="62">
        <f>+E33+E35</f>
        <v>3388</v>
      </c>
      <c r="F37" s="19"/>
      <c r="G37" s="62">
        <f>+G33+G35</f>
        <v>7048</v>
      </c>
      <c r="H37" s="19"/>
      <c r="I37" s="62">
        <f>+I33+I35</f>
        <v>9365</v>
      </c>
      <c r="J37" s="19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83</v>
      </c>
      <c r="B40" s="63">
        <f>+Notes!E243</f>
        <v>5.48</v>
      </c>
      <c r="C40" s="63"/>
      <c r="D40" s="63" t="e">
        <f>ROUND(#REF!/30968.724*100,1)</f>
        <v>#REF!</v>
      </c>
      <c r="E40" s="63">
        <f>+Notes!H243</f>
        <v>4.38</v>
      </c>
      <c r="F40" s="63" t="e">
        <f>ROUND(#REF!/30968.724*100,1)</f>
        <v>#REF!</v>
      </c>
      <c r="G40" s="63">
        <f>+Notes!J243</f>
        <v>9.1</v>
      </c>
      <c r="H40" s="63" t="e">
        <f>ROUND(#REF!/30968.724*100,1)</f>
        <v>#REF!</v>
      </c>
      <c r="I40" s="63">
        <f>+Notes!L243</f>
        <v>12.1</v>
      </c>
      <c r="J40" s="3"/>
      <c r="K40" s="11"/>
      <c r="L40" s="8"/>
    </row>
    <row r="41" spans="1:12" ht="12.75" customHeight="1">
      <c r="A41" s="3"/>
      <c r="B41" s="63"/>
      <c r="C41" s="63"/>
      <c r="D41" s="63"/>
      <c r="E41" s="63"/>
      <c r="F41" s="63"/>
      <c r="G41" s="63"/>
      <c r="H41" s="63"/>
      <c r="I41" s="63"/>
      <c r="J41" s="3"/>
      <c r="K41" s="11"/>
      <c r="L41" s="8"/>
    </row>
    <row r="42" spans="1:12" ht="12.75">
      <c r="A42" s="3" t="s">
        <v>193</v>
      </c>
      <c r="B42" s="63">
        <v>5.48</v>
      </c>
      <c r="C42" s="63"/>
      <c r="D42" s="63"/>
      <c r="E42" s="63">
        <f>+Notes!H253</f>
        <v>4.38</v>
      </c>
      <c r="F42" s="63"/>
      <c r="G42" s="63">
        <v>9.1</v>
      </c>
      <c r="H42" s="63"/>
      <c r="I42" s="63">
        <f>+Notes!L253</f>
        <v>12.1</v>
      </c>
      <c r="J42" s="3"/>
      <c r="K42" s="11"/>
      <c r="L42" s="8"/>
    </row>
    <row r="43" spans="1:12" ht="12.75">
      <c r="A43" s="3"/>
      <c r="B43" s="65"/>
      <c r="C43" s="20"/>
      <c r="D43" s="65"/>
      <c r="E43" s="65"/>
      <c r="F43" s="65"/>
      <c r="H43" s="65"/>
      <c r="I43" s="65"/>
      <c r="J43" s="3"/>
      <c r="K43" s="11"/>
      <c r="L43" s="8"/>
    </row>
    <row r="44" spans="1:12" ht="12.75">
      <c r="A44" s="3"/>
      <c r="B44" s="20"/>
      <c r="C44" s="20"/>
      <c r="D44" s="20"/>
      <c r="E44" s="20"/>
      <c r="F44" s="20"/>
      <c r="G44" s="20"/>
      <c r="H44" s="20"/>
      <c r="I44" s="20"/>
      <c r="J44" s="3"/>
      <c r="K44" s="11"/>
      <c r="L44" s="8"/>
    </row>
    <row r="45" spans="1:12" ht="12.75">
      <c r="A45" s="2" t="s">
        <v>208</v>
      </c>
      <c r="B45" s="19"/>
      <c r="C45" s="19"/>
      <c r="D45" s="19"/>
      <c r="E45" s="19"/>
      <c r="F45" s="19"/>
      <c r="G45" s="19"/>
      <c r="H45" s="19"/>
      <c r="I45" s="19"/>
      <c r="J45" s="3"/>
      <c r="K45" s="11"/>
      <c r="L45" s="8"/>
    </row>
    <row r="46" spans="1:12" ht="12.75">
      <c r="A46" s="2" t="s">
        <v>209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9"/>
      <c r="C100" s="19"/>
      <c r="D100" s="19"/>
      <c r="E100" s="19"/>
      <c r="F100" s="19"/>
      <c r="G100" s="19"/>
      <c r="H100" s="19"/>
      <c r="I100" s="19"/>
      <c r="J100" s="3"/>
      <c r="K100" s="11"/>
      <c r="L100" s="8"/>
    </row>
    <row r="101" spans="1:12" ht="12.75">
      <c r="A101" s="3"/>
      <c r="B101" s="19"/>
      <c r="C101" s="19"/>
      <c r="D101" s="19"/>
      <c r="E101" s="19"/>
      <c r="F101" s="19"/>
      <c r="G101" s="19"/>
      <c r="H101" s="19"/>
      <c r="I101" s="19"/>
      <c r="J101" s="3"/>
      <c r="K101" s="11"/>
      <c r="L101" s="8"/>
    </row>
    <row r="102" spans="1:12" ht="12.75">
      <c r="A102" s="3"/>
      <c r="B102" s="19"/>
      <c r="C102" s="19"/>
      <c r="D102" s="19"/>
      <c r="E102" s="19"/>
      <c r="F102" s="19"/>
      <c r="G102" s="19"/>
      <c r="H102" s="19"/>
      <c r="I102" s="19"/>
      <c r="J102" s="3"/>
      <c r="K102" s="11"/>
      <c r="L102" s="8"/>
    </row>
    <row r="103" spans="1:12" ht="12.75">
      <c r="A103" s="3"/>
      <c r="B103" s="19"/>
      <c r="C103" s="19"/>
      <c r="D103" s="19"/>
      <c r="E103" s="19"/>
      <c r="F103" s="19"/>
      <c r="G103" s="19"/>
      <c r="H103" s="19"/>
      <c r="I103" s="19"/>
      <c r="J103" s="3"/>
      <c r="K103" s="11"/>
      <c r="L103" s="8"/>
    </row>
    <row r="104" spans="1:12" ht="12.75">
      <c r="A104" s="3"/>
      <c r="B104" s="19"/>
      <c r="C104" s="19"/>
      <c r="D104" s="19"/>
      <c r="E104" s="19"/>
      <c r="F104" s="19"/>
      <c r="G104" s="19"/>
      <c r="H104" s="19"/>
      <c r="I104" s="19"/>
      <c r="J104" s="3"/>
      <c r="K104" s="11"/>
      <c r="L104" s="8"/>
    </row>
    <row r="105" spans="1:12" ht="12.75">
      <c r="A105" s="3"/>
      <c r="B105" s="19"/>
      <c r="C105" s="19"/>
      <c r="D105" s="19"/>
      <c r="E105" s="19"/>
      <c r="F105" s="19"/>
      <c r="G105" s="19"/>
      <c r="H105" s="19"/>
      <c r="I105" s="19"/>
      <c r="J105" s="3"/>
      <c r="K105" s="11"/>
      <c r="L105" s="8"/>
    </row>
    <row r="106" spans="1:12" ht="12.75">
      <c r="A106" s="3"/>
      <c r="B106" s="19"/>
      <c r="C106" s="19"/>
      <c r="D106" s="19"/>
      <c r="E106" s="19"/>
      <c r="F106" s="19"/>
      <c r="G106" s="19"/>
      <c r="H106" s="19"/>
      <c r="I106" s="19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6" customFormat="1" ht="12.75">
      <c r="K201" s="12"/>
      <c r="L201" s="30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31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" sqref="G1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  <col min="9" max="9" width="4.140625" style="0" customWidth="1"/>
  </cols>
  <sheetData>
    <row r="1" ht="12.75">
      <c r="A1" s="2" t="s">
        <v>119</v>
      </c>
    </row>
    <row r="2" spans="1:9" ht="12.75">
      <c r="A2" s="2" t="s">
        <v>157</v>
      </c>
      <c r="B2" s="3"/>
      <c r="C2" s="3"/>
      <c r="D2" s="3"/>
      <c r="E2" s="19"/>
      <c r="F2" s="19"/>
      <c r="G2" s="19"/>
      <c r="H2" s="19"/>
      <c r="I2" s="11"/>
    </row>
    <row r="3" spans="1:9" ht="12.75">
      <c r="A3" s="3"/>
      <c r="B3" s="3"/>
      <c r="C3" s="3"/>
      <c r="D3" s="3"/>
      <c r="E3" s="19"/>
      <c r="F3" s="25" t="s">
        <v>18</v>
      </c>
      <c r="G3" s="25"/>
      <c r="H3" s="25" t="s">
        <v>18</v>
      </c>
      <c r="I3" s="11"/>
    </row>
    <row r="4" spans="1:9" ht="12.75">
      <c r="A4" s="3"/>
      <c r="B4" s="3"/>
      <c r="C4" s="3"/>
      <c r="D4" s="3"/>
      <c r="E4" s="19"/>
      <c r="F4" s="25" t="s">
        <v>19</v>
      </c>
      <c r="G4" s="25"/>
      <c r="H4" s="25" t="s">
        <v>20</v>
      </c>
      <c r="I4" s="11"/>
    </row>
    <row r="5" spans="1:9" ht="12.75">
      <c r="A5" s="3"/>
      <c r="B5" s="3"/>
      <c r="C5" s="3"/>
      <c r="D5" s="3"/>
      <c r="E5" s="19"/>
      <c r="F5" s="25" t="s">
        <v>6</v>
      </c>
      <c r="G5" s="25"/>
      <c r="H5" s="25" t="s">
        <v>21</v>
      </c>
      <c r="I5" s="11"/>
    </row>
    <row r="6" spans="1:9" ht="12.75">
      <c r="A6" s="3"/>
      <c r="B6" s="3"/>
      <c r="C6" s="3"/>
      <c r="D6" s="3"/>
      <c r="E6" s="19"/>
      <c r="F6" s="25" t="s">
        <v>10</v>
      </c>
      <c r="G6" s="25"/>
      <c r="H6" s="25" t="s">
        <v>22</v>
      </c>
      <c r="I6" s="11"/>
    </row>
    <row r="7" spans="1:9" ht="16.5">
      <c r="A7" s="3"/>
      <c r="B7" s="3"/>
      <c r="C7" s="3"/>
      <c r="D7" s="3"/>
      <c r="E7" s="19"/>
      <c r="F7" s="42" t="str">
        <f>+'Income '!G14</f>
        <v>31/12/02</v>
      </c>
      <c r="G7" s="25"/>
      <c r="H7" s="38" t="s">
        <v>77</v>
      </c>
      <c r="I7" s="11"/>
    </row>
    <row r="8" spans="1:9" ht="12.75">
      <c r="A8" s="3"/>
      <c r="B8" s="3"/>
      <c r="C8" s="3"/>
      <c r="D8" s="3"/>
      <c r="E8" s="19"/>
      <c r="F8" s="25" t="s">
        <v>13</v>
      </c>
      <c r="G8" s="26"/>
      <c r="H8" s="25" t="s">
        <v>13</v>
      </c>
      <c r="I8" s="11"/>
    </row>
    <row r="9" spans="1:9" ht="12.75">
      <c r="A9" s="3"/>
      <c r="B9" s="3"/>
      <c r="C9" s="3"/>
      <c r="D9" s="3"/>
      <c r="E9" s="19"/>
      <c r="F9" s="19"/>
      <c r="G9" s="19"/>
      <c r="H9" s="19"/>
      <c r="I9" s="11"/>
    </row>
    <row r="10" spans="1:9" ht="15" customHeight="1">
      <c r="A10" s="5" t="s">
        <v>14</v>
      </c>
      <c r="B10" s="3" t="s">
        <v>85</v>
      </c>
      <c r="C10" s="3"/>
      <c r="D10" s="3"/>
      <c r="E10" s="19"/>
      <c r="F10" s="19">
        <v>73611</v>
      </c>
      <c r="G10" s="19"/>
      <c r="H10" s="19">
        <v>77675</v>
      </c>
      <c r="I10" s="11"/>
    </row>
    <row r="11" spans="1:9" ht="15" customHeight="1">
      <c r="A11" s="5" t="s">
        <v>15</v>
      </c>
      <c r="B11" s="3" t="s">
        <v>271</v>
      </c>
      <c r="C11" s="3"/>
      <c r="D11" s="3"/>
      <c r="E11" s="19"/>
      <c r="F11" s="19">
        <v>4267</v>
      </c>
      <c r="G11" s="19"/>
      <c r="H11" s="19">
        <v>0</v>
      </c>
      <c r="I11" s="11"/>
    </row>
    <row r="12" spans="1:9" ht="15" customHeight="1">
      <c r="A12" s="5"/>
      <c r="B12" s="3"/>
      <c r="C12" s="3"/>
      <c r="D12" s="3"/>
      <c r="E12" s="19"/>
      <c r="F12" s="19"/>
      <c r="G12" s="19"/>
      <c r="H12" s="19"/>
      <c r="I12" s="11"/>
    </row>
    <row r="13" spans="1:9" ht="15" customHeight="1">
      <c r="A13" s="5" t="s">
        <v>17</v>
      </c>
      <c r="B13" s="3" t="s">
        <v>25</v>
      </c>
      <c r="C13" s="3"/>
      <c r="D13" s="3"/>
      <c r="E13" s="19"/>
      <c r="F13" s="19"/>
      <c r="G13" s="19"/>
      <c r="H13" s="19"/>
      <c r="I13" s="11"/>
    </row>
    <row r="14" spans="1:9" ht="15" customHeight="1">
      <c r="A14" s="3"/>
      <c r="B14" s="3"/>
      <c r="C14" s="6" t="s">
        <v>141</v>
      </c>
      <c r="D14" s="6"/>
      <c r="E14" s="19"/>
      <c r="F14" s="21">
        <f>10717-6345</f>
        <v>4372</v>
      </c>
      <c r="G14" s="19"/>
      <c r="H14" s="21">
        <v>7026</v>
      </c>
      <c r="I14" s="11"/>
    </row>
    <row r="15" spans="1:9" ht="15" customHeight="1">
      <c r="A15" s="3"/>
      <c r="B15" s="3"/>
      <c r="C15" s="6" t="s">
        <v>182</v>
      </c>
      <c r="D15" s="6"/>
      <c r="E15" s="19"/>
      <c r="F15" s="22">
        <v>6345</v>
      </c>
      <c r="G15" s="19"/>
      <c r="H15" s="22">
        <v>13000</v>
      </c>
      <c r="I15" s="11"/>
    </row>
    <row r="16" spans="1:9" ht="15" customHeight="1">
      <c r="A16" s="3"/>
      <c r="B16" s="3"/>
      <c r="C16" s="6" t="s">
        <v>127</v>
      </c>
      <c r="D16" s="6"/>
      <c r="E16" s="19"/>
      <c r="F16" s="22">
        <v>28580</v>
      </c>
      <c r="G16" s="19"/>
      <c r="H16" s="22">
        <v>12624</v>
      </c>
      <c r="I16" s="11"/>
    </row>
    <row r="17" spans="1:9" ht="15" customHeight="1">
      <c r="A17" s="3"/>
      <c r="B17" s="3"/>
      <c r="C17" s="6" t="s">
        <v>128</v>
      </c>
      <c r="D17" s="6"/>
      <c r="E17" s="19"/>
      <c r="F17" s="22">
        <v>1049</v>
      </c>
      <c r="G17" s="19"/>
      <c r="H17" s="22">
        <v>1107</v>
      </c>
      <c r="I17" s="11"/>
    </row>
    <row r="18" spans="1:9" ht="15" customHeight="1">
      <c r="A18" s="3"/>
      <c r="B18" s="3"/>
      <c r="C18" s="6" t="s">
        <v>129</v>
      </c>
      <c r="D18" s="6"/>
      <c r="E18" s="19"/>
      <c r="F18" s="22">
        <v>23392</v>
      </c>
      <c r="G18" s="19"/>
      <c r="H18" s="22">
        <v>26580</v>
      </c>
      <c r="I18" s="11"/>
    </row>
    <row r="19" spans="1:9" ht="15" customHeight="1">
      <c r="A19" s="3"/>
      <c r="B19" s="3"/>
      <c r="C19" s="6" t="s">
        <v>51</v>
      </c>
      <c r="D19" s="6"/>
      <c r="E19" s="19"/>
      <c r="F19" s="23">
        <v>6876</v>
      </c>
      <c r="G19" s="19"/>
      <c r="H19" s="23">
        <v>8612</v>
      </c>
      <c r="I19" s="11"/>
    </row>
    <row r="20" spans="1:9" ht="15" customHeight="1">
      <c r="A20" s="3"/>
      <c r="B20" s="3"/>
      <c r="C20" s="3"/>
      <c r="D20" s="3"/>
      <c r="E20" s="19"/>
      <c r="F20" s="20">
        <f>SUM(F14:F19)</f>
        <v>70614</v>
      </c>
      <c r="G20" s="19"/>
      <c r="H20" s="19">
        <f>SUM(H14:H19)</f>
        <v>68949</v>
      </c>
      <c r="I20" s="11"/>
    </row>
    <row r="21" spans="1:9" ht="15" customHeight="1">
      <c r="A21" s="5" t="s">
        <v>23</v>
      </c>
      <c r="B21" s="3" t="s">
        <v>27</v>
      </c>
      <c r="C21" s="3"/>
      <c r="D21" s="3"/>
      <c r="E21" s="19"/>
      <c r="F21" s="19"/>
      <c r="G21" s="19"/>
      <c r="H21" s="19"/>
      <c r="I21" s="11"/>
    </row>
    <row r="22" spans="1:9" ht="15" customHeight="1">
      <c r="A22" s="3"/>
      <c r="B22" s="3"/>
      <c r="C22" s="6" t="s">
        <v>28</v>
      </c>
      <c r="D22" s="3"/>
      <c r="E22" s="19"/>
      <c r="F22" s="21">
        <v>104</v>
      </c>
      <c r="G22" s="19"/>
      <c r="H22" s="21">
        <v>104</v>
      </c>
      <c r="I22" s="11"/>
    </row>
    <row r="23" spans="1:9" ht="15" customHeight="1">
      <c r="A23" s="3"/>
      <c r="B23" s="3"/>
      <c r="C23" s="6" t="s">
        <v>130</v>
      </c>
      <c r="D23" s="3"/>
      <c r="E23" s="19"/>
      <c r="F23" s="22">
        <v>10273</v>
      </c>
      <c r="G23" s="19"/>
      <c r="H23" s="22">
        <v>10790</v>
      </c>
      <c r="I23" s="11"/>
    </row>
    <row r="24" spans="1:9" ht="15" customHeight="1">
      <c r="A24" s="3"/>
      <c r="B24" s="3"/>
      <c r="C24" s="6" t="s">
        <v>131</v>
      </c>
      <c r="D24" s="3"/>
      <c r="E24" s="19"/>
      <c r="F24" s="22">
        <v>8872</v>
      </c>
      <c r="G24" s="19"/>
      <c r="H24" s="22">
        <v>9468</v>
      </c>
      <c r="I24" s="11"/>
    </row>
    <row r="25" spans="1:9" ht="15" customHeight="1">
      <c r="A25" s="3"/>
      <c r="B25" s="3"/>
      <c r="C25" s="6" t="s">
        <v>29</v>
      </c>
      <c r="D25" s="3"/>
      <c r="E25" s="19"/>
      <c r="F25" s="22">
        <v>2678</v>
      </c>
      <c r="G25" s="19"/>
      <c r="H25" s="22">
        <v>3875</v>
      </c>
      <c r="I25" s="11"/>
    </row>
    <row r="26" spans="1:9" ht="15" customHeight="1">
      <c r="A26" s="3"/>
      <c r="B26" s="3"/>
      <c r="C26" s="6" t="s">
        <v>52</v>
      </c>
      <c r="D26" s="3"/>
      <c r="E26" s="19"/>
      <c r="F26" s="23">
        <v>0</v>
      </c>
      <c r="G26" s="19"/>
      <c r="H26" s="23">
        <v>2787</v>
      </c>
      <c r="I26" s="11"/>
    </row>
    <row r="27" spans="1:9" ht="15" customHeight="1">
      <c r="A27" s="3"/>
      <c r="B27" s="3"/>
      <c r="C27" s="6"/>
      <c r="D27" s="3"/>
      <c r="E27" s="19"/>
      <c r="F27" s="19">
        <f>SUM(F22:F26)</f>
        <v>21927</v>
      </c>
      <c r="G27" s="19"/>
      <c r="H27" s="19">
        <f>SUM(H22:H26)</f>
        <v>27024</v>
      </c>
      <c r="I27" s="11"/>
    </row>
    <row r="28" spans="1:9" ht="15" customHeight="1">
      <c r="A28" s="5" t="s">
        <v>24</v>
      </c>
      <c r="B28" s="3" t="s">
        <v>183</v>
      </c>
      <c r="C28" s="3"/>
      <c r="D28" s="3"/>
      <c r="E28" s="19"/>
      <c r="F28" s="19">
        <f>+F20-+F27</f>
        <v>48687</v>
      </c>
      <c r="G28" s="19"/>
      <c r="H28" s="19">
        <f>+H20-+H27</f>
        <v>41925</v>
      </c>
      <c r="I28" s="11"/>
    </row>
    <row r="29" spans="1:9" ht="15" customHeight="1" thickBot="1">
      <c r="A29" s="5"/>
      <c r="B29" s="3"/>
      <c r="C29" s="3"/>
      <c r="D29" s="3"/>
      <c r="E29" s="19"/>
      <c r="F29" s="27">
        <f>+F28+SUM(F10:F12)</f>
        <v>126565</v>
      </c>
      <c r="G29" s="19"/>
      <c r="H29" s="27">
        <f>+H28+SUM(H10:H12)</f>
        <v>119600</v>
      </c>
      <c r="I29" s="11"/>
    </row>
    <row r="30" spans="1:9" ht="15" customHeight="1" thickTop="1">
      <c r="A30" s="3"/>
      <c r="B30" s="3"/>
      <c r="C30" s="3"/>
      <c r="D30" s="3"/>
      <c r="E30" s="19"/>
      <c r="F30" s="19"/>
      <c r="G30" s="19"/>
      <c r="H30" s="19"/>
      <c r="I30" s="11"/>
    </row>
    <row r="31" spans="1:9" ht="15" customHeight="1">
      <c r="A31" s="5" t="s">
        <v>26</v>
      </c>
      <c r="B31" s="3" t="s">
        <v>184</v>
      </c>
      <c r="C31" s="3"/>
      <c r="D31" s="3"/>
      <c r="E31" s="19"/>
      <c r="F31" s="19"/>
      <c r="G31" s="19"/>
      <c r="H31" s="19"/>
      <c r="I31" s="11"/>
    </row>
    <row r="32" spans="1:9" ht="15" customHeight="1">
      <c r="A32" s="3"/>
      <c r="B32" s="3" t="s">
        <v>32</v>
      </c>
      <c r="C32" s="3"/>
      <c r="D32" s="3"/>
      <c r="E32" s="19"/>
      <c r="F32" s="19">
        <v>77422</v>
      </c>
      <c r="G32" s="19"/>
      <c r="H32" s="19">
        <v>77422</v>
      </c>
      <c r="I32" s="11"/>
    </row>
    <row r="33" spans="1:9" ht="15" customHeight="1">
      <c r="A33" s="3"/>
      <c r="B33" s="3" t="s">
        <v>84</v>
      </c>
      <c r="C33" s="3"/>
      <c r="D33" s="6"/>
      <c r="E33" s="19"/>
      <c r="F33" s="24">
        <v>48161</v>
      </c>
      <c r="G33" s="20"/>
      <c r="H33" s="24">
        <v>41113</v>
      </c>
      <c r="I33" s="11"/>
    </row>
    <row r="34" spans="1:9" ht="15" customHeight="1">
      <c r="A34" s="3"/>
      <c r="B34" s="3"/>
      <c r="C34" s="3"/>
      <c r="D34" s="3"/>
      <c r="E34" s="19"/>
      <c r="F34" s="19">
        <f>SUM(F32:F33)</f>
        <v>125583</v>
      </c>
      <c r="G34" s="19"/>
      <c r="H34" s="19">
        <f>SUM(H32:H33)</f>
        <v>118535</v>
      </c>
      <c r="I34" s="11"/>
    </row>
    <row r="35" spans="1:9" ht="15" customHeight="1">
      <c r="A35" s="5" t="s">
        <v>30</v>
      </c>
      <c r="B35" s="3" t="s">
        <v>185</v>
      </c>
      <c r="C35" s="3"/>
      <c r="D35" s="3"/>
      <c r="E35" s="19"/>
      <c r="F35" s="19">
        <v>0</v>
      </c>
      <c r="G35" s="19"/>
      <c r="H35" s="19">
        <v>83</v>
      </c>
      <c r="I35" s="11"/>
    </row>
    <row r="36" spans="1:9" ht="15" customHeight="1">
      <c r="A36" s="5" t="s">
        <v>31</v>
      </c>
      <c r="B36" s="3" t="s">
        <v>42</v>
      </c>
      <c r="C36" s="3"/>
      <c r="D36" s="3"/>
      <c r="E36" s="19"/>
      <c r="F36" s="19">
        <v>889</v>
      </c>
      <c r="G36" s="19"/>
      <c r="H36" s="19">
        <v>889</v>
      </c>
      <c r="I36" s="11"/>
    </row>
    <row r="37" spans="1:9" ht="15" customHeight="1">
      <c r="A37" s="5" t="s">
        <v>33</v>
      </c>
      <c r="B37" s="3" t="s">
        <v>78</v>
      </c>
      <c r="C37" s="3"/>
      <c r="D37" s="3"/>
      <c r="E37" s="19"/>
      <c r="F37" s="19">
        <v>93</v>
      </c>
      <c r="G37" s="19"/>
      <c r="H37" s="19">
        <v>93</v>
      </c>
      <c r="I37" s="11"/>
    </row>
    <row r="38" spans="2:9" ht="15" customHeight="1" thickBot="1">
      <c r="B38" s="3"/>
      <c r="C38" s="3"/>
      <c r="D38" s="3"/>
      <c r="E38" s="19"/>
      <c r="F38" s="27">
        <f>SUM(F34:F37)</f>
        <v>126565</v>
      </c>
      <c r="G38" s="19"/>
      <c r="H38" s="27">
        <f>SUM(H34:H37)</f>
        <v>119600</v>
      </c>
      <c r="I38" s="11"/>
    </row>
    <row r="39" spans="2:9" ht="15" customHeight="1" thickTop="1">
      <c r="B39" s="3"/>
      <c r="C39" s="3"/>
      <c r="D39" s="3"/>
      <c r="E39" s="19"/>
      <c r="F39" s="20"/>
      <c r="G39" s="20"/>
      <c r="H39" s="20"/>
      <c r="I39" s="11"/>
    </row>
    <row r="40" spans="2:9" ht="15" customHeight="1">
      <c r="B40" s="3"/>
      <c r="C40" s="3"/>
      <c r="D40" s="3"/>
      <c r="E40" s="19"/>
      <c r="F40" s="20"/>
      <c r="G40" s="20"/>
      <c r="H40" s="20"/>
      <c r="I40" s="11"/>
    </row>
    <row r="41" spans="1:9" ht="15" customHeight="1" thickBot="1">
      <c r="A41" s="5" t="s">
        <v>34</v>
      </c>
      <c r="B41" s="3" t="s">
        <v>66</v>
      </c>
      <c r="C41" s="3"/>
      <c r="D41" s="3"/>
      <c r="E41" s="19"/>
      <c r="F41" s="52">
        <f>ROUND(F34/F32,21)</f>
        <v>1.62205832967374</v>
      </c>
      <c r="G41" s="19"/>
      <c r="H41" s="52">
        <f>ROUND(H34/H32,2)</f>
        <v>1.53</v>
      </c>
      <c r="I41" s="11"/>
    </row>
    <row r="42" spans="1:9" ht="13.5" thickTop="1">
      <c r="A42" s="3"/>
      <c r="B42" s="3"/>
      <c r="C42" s="3"/>
      <c r="D42" s="3"/>
      <c r="E42" s="19"/>
      <c r="F42" s="19"/>
      <c r="G42" s="19"/>
      <c r="H42" s="19"/>
      <c r="I42" s="11"/>
    </row>
    <row r="43" spans="1:9" ht="12.75">
      <c r="A43" s="3"/>
      <c r="B43" s="3"/>
      <c r="C43" s="3"/>
      <c r="D43" s="3"/>
      <c r="E43" s="19"/>
      <c r="F43" s="19"/>
      <c r="G43" s="19"/>
      <c r="H43" s="19"/>
      <c r="I43" s="11"/>
    </row>
    <row r="44" spans="1:9" ht="12.75">
      <c r="A44" s="2" t="s">
        <v>196</v>
      </c>
      <c r="B44" s="61"/>
      <c r="C44" s="61"/>
      <c r="D44" s="61"/>
      <c r="E44" s="64"/>
      <c r="F44" s="64"/>
      <c r="G44" s="64"/>
      <c r="H44" s="64"/>
      <c r="I44" s="11"/>
    </row>
    <row r="45" spans="1:8" ht="12.75">
      <c r="A45" s="12" t="s">
        <v>163</v>
      </c>
      <c r="B45" s="40"/>
      <c r="C45" s="40"/>
      <c r="D45" s="40"/>
      <c r="E45" s="40"/>
      <c r="F45" s="40"/>
      <c r="G45" s="40"/>
      <c r="H45" s="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30"/>
  <sheetViews>
    <sheetView workbookViewId="0" topLeftCell="A1">
      <selection activeCell="G24" sqref="G24"/>
    </sheetView>
  </sheetViews>
  <sheetFormatPr defaultColWidth="9.140625" defaultRowHeight="12.75"/>
  <cols>
    <col min="1" max="2" width="3.7109375" style="0" customWidth="1"/>
    <col min="3" max="3" width="50.7109375" style="0" customWidth="1"/>
    <col min="4" max="4" width="13.28125" style="0" customWidth="1"/>
    <col min="5" max="5" width="7.28125" style="0" customWidth="1"/>
    <col min="6" max="6" width="13.28125" style="0" customWidth="1"/>
    <col min="7" max="8" width="8.7109375" style="0" customWidth="1"/>
  </cols>
  <sheetData>
    <row r="1" spans="1:12" ht="12.75">
      <c r="A1" s="2" t="s">
        <v>119</v>
      </c>
      <c r="B1" s="2"/>
      <c r="C1" s="2"/>
      <c r="D1" s="19"/>
      <c r="E1" s="19"/>
      <c r="F1" s="3"/>
      <c r="G1" s="3"/>
      <c r="H1" s="3"/>
      <c r="I1" s="3"/>
      <c r="J1" s="3"/>
      <c r="K1" s="3"/>
      <c r="L1" s="3"/>
    </row>
    <row r="2" spans="1:12" ht="12.75">
      <c r="A2" s="2" t="s">
        <v>158</v>
      </c>
      <c r="B2" s="2"/>
      <c r="C2" s="2"/>
      <c r="D2" s="19"/>
      <c r="E2" s="19"/>
      <c r="F2" s="3"/>
      <c r="G2" s="3"/>
      <c r="H2" s="3"/>
      <c r="I2" s="3"/>
      <c r="J2" s="3"/>
      <c r="K2" s="3"/>
      <c r="L2" s="3"/>
    </row>
    <row r="3" spans="1:12" ht="12.75">
      <c r="A3" s="2"/>
      <c r="B3" s="2"/>
      <c r="C3" s="2"/>
      <c r="D3" s="25" t="s">
        <v>159</v>
      </c>
      <c r="E3" s="19"/>
      <c r="F3" s="3"/>
      <c r="G3" s="3"/>
      <c r="H3" s="3"/>
      <c r="I3" s="3"/>
      <c r="J3" s="3"/>
      <c r="K3" s="3"/>
      <c r="L3" s="3"/>
    </row>
    <row r="4" spans="1:12" ht="12.75">
      <c r="A4" s="2"/>
      <c r="B4" s="2"/>
      <c r="C4" s="2"/>
      <c r="D4" s="25" t="s">
        <v>160</v>
      </c>
      <c r="E4" s="19"/>
      <c r="F4" s="3"/>
      <c r="G4" s="3"/>
      <c r="H4" s="3"/>
      <c r="I4" s="3"/>
      <c r="J4" s="3"/>
      <c r="K4" s="3"/>
      <c r="L4" s="3"/>
    </row>
    <row r="5" spans="1:12" ht="12.75">
      <c r="A5" s="2"/>
      <c r="B5" s="2"/>
      <c r="C5" s="2"/>
      <c r="D5" s="25" t="s">
        <v>76</v>
      </c>
      <c r="E5" s="19"/>
      <c r="F5" s="3"/>
      <c r="G5" s="3"/>
      <c r="H5" s="3"/>
      <c r="I5" s="3"/>
      <c r="J5" s="3"/>
      <c r="K5" s="3"/>
      <c r="L5" s="3"/>
    </row>
    <row r="6" spans="1:12" ht="12.75">
      <c r="A6" s="2"/>
      <c r="B6" s="2"/>
      <c r="C6" s="2"/>
      <c r="D6" s="59" t="str">
        <f>+'Income '!G14</f>
        <v>31/12/02</v>
      </c>
      <c r="E6" s="19"/>
      <c r="F6" s="3"/>
      <c r="G6" s="3"/>
      <c r="H6" s="3"/>
      <c r="I6" s="3"/>
      <c r="J6" s="3"/>
      <c r="K6" s="3"/>
      <c r="L6" s="3"/>
    </row>
    <row r="7" spans="1:12" ht="12.75">
      <c r="A7" s="2"/>
      <c r="B7" s="2"/>
      <c r="C7" s="2"/>
      <c r="D7" s="25" t="s">
        <v>13</v>
      </c>
      <c r="E7" s="19"/>
      <c r="F7" s="3"/>
      <c r="G7" s="3"/>
      <c r="H7" s="3"/>
      <c r="I7" s="3"/>
      <c r="J7" s="3"/>
      <c r="K7" s="3"/>
      <c r="L7" s="3"/>
    </row>
    <row r="8" spans="1:12" ht="12.75">
      <c r="A8" s="2" t="s">
        <v>120</v>
      </c>
      <c r="B8" s="2"/>
      <c r="C8" s="2"/>
      <c r="D8" s="19"/>
      <c r="E8" s="19"/>
      <c r="F8" s="3"/>
      <c r="G8" s="3"/>
      <c r="H8" s="3"/>
      <c r="I8" s="3"/>
      <c r="J8" s="3"/>
      <c r="K8" s="3"/>
      <c r="L8" s="3"/>
    </row>
    <row r="9" spans="1:12" ht="8.25" customHeight="1">
      <c r="A9" s="3"/>
      <c r="B9" s="3"/>
      <c r="C9" s="3"/>
      <c r="D9" s="19"/>
      <c r="E9" s="19"/>
      <c r="F9" s="3"/>
      <c r="G9" s="3"/>
      <c r="H9" s="3"/>
      <c r="I9" s="3"/>
      <c r="J9" s="3"/>
      <c r="K9" s="3"/>
      <c r="L9" s="3"/>
    </row>
    <row r="10" spans="1:12" ht="12.75">
      <c r="A10" s="3" t="s">
        <v>121</v>
      </c>
      <c r="B10" s="3"/>
      <c r="C10" s="3"/>
      <c r="D10" s="19">
        <f>+'Income '!G29</f>
        <v>10539</v>
      </c>
      <c r="E10" s="19"/>
      <c r="F10" s="3"/>
      <c r="G10" s="3"/>
      <c r="H10" s="3"/>
      <c r="I10" s="3"/>
      <c r="J10" s="3"/>
      <c r="K10" s="3"/>
      <c r="L10" s="3"/>
    </row>
    <row r="11" spans="1:12" ht="12.75">
      <c r="A11" s="3" t="s">
        <v>122</v>
      </c>
      <c r="B11" s="3"/>
      <c r="C11" s="3"/>
      <c r="D11" s="19"/>
      <c r="E11" s="19"/>
      <c r="F11" s="3"/>
      <c r="G11" s="3"/>
      <c r="H11" s="3"/>
      <c r="I11" s="3"/>
      <c r="J11" s="3"/>
      <c r="K11" s="3"/>
      <c r="L11" s="3"/>
    </row>
    <row r="12" spans="1:12" ht="12.75">
      <c r="A12" s="3"/>
      <c r="B12" s="3" t="s">
        <v>43</v>
      </c>
      <c r="C12" s="3"/>
      <c r="D12" s="19">
        <v>4620</v>
      </c>
      <c r="E12" s="19"/>
      <c r="F12" s="3"/>
      <c r="G12" s="3"/>
      <c r="H12" s="3"/>
      <c r="I12" s="3"/>
      <c r="J12" s="3"/>
      <c r="K12" s="3"/>
      <c r="L12" s="3"/>
    </row>
    <row r="13" spans="1:12" ht="12.75">
      <c r="A13" s="3"/>
      <c r="B13" s="3" t="s">
        <v>150</v>
      </c>
      <c r="C13" s="3"/>
      <c r="D13" s="19">
        <v>162</v>
      </c>
      <c r="E13" s="19"/>
      <c r="F13" s="3"/>
      <c r="G13" s="3"/>
      <c r="H13" s="3"/>
      <c r="I13" s="3"/>
      <c r="J13" s="3"/>
      <c r="K13" s="3"/>
      <c r="L13" s="3"/>
    </row>
    <row r="14" spans="1:12" ht="12.75">
      <c r="A14" s="3"/>
      <c r="B14" s="3" t="s">
        <v>151</v>
      </c>
      <c r="C14" s="3"/>
      <c r="D14" s="19">
        <v>466</v>
      </c>
      <c r="E14" s="19"/>
      <c r="F14" s="3"/>
      <c r="G14" s="3"/>
      <c r="H14" s="3"/>
      <c r="I14" s="3"/>
      <c r="J14" s="3"/>
      <c r="K14" s="3"/>
      <c r="L14" s="3"/>
    </row>
    <row r="15" spans="1:12" ht="12.75">
      <c r="A15" s="3"/>
      <c r="B15" s="3" t="s">
        <v>317</v>
      </c>
      <c r="C15" s="3"/>
      <c r="D15" s="19">
        <v>233</v>
      </c>
      <c r="E15" s="19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152</v>
      </c>
      <c r="C16" s="3"/>
      <c r="D16" s="19">
        <v>28</v>
      </c>
      <c r="E16" s="19"/>
      <c r="F16" s="3"/>
      <c r="G16" s="3"/>
      <c r="H16" s="3"/>
      <c r="I16" s="3"/>
      <c r="J16" s="3"/>
      <c r="K16" s="3"/>
      <c r="L16" s="3"/>
    </row>
    <row r="17" spans="1:12" ht="12.75">
      <c r="A17" s="3"/>
      <c r="B17" s="3" t="s">
        <v>123</v>
      </c>
      <c r="C17" s="3"/>
      <c r="D17" s="24">
        <v>-396</v>
      </c>
      <c r="E17" s="19"/>
      <c r="F17" s="3"/>
      <c r="G17" s="3"/>
      <c r="H17" s="3"/>
      <c r="I17" s="3"/>
      <c r="J17" s="3"/>
      <c r="K17" s="3"/>
      <c r="L17" s="3"/>
    </row>
    <row r="18" spans="1:12" ht="9" customHeight="1">
      <c r="A18" s="3"/>
      <c r="B18" s="3"/>
      <c r="C18" s="3"/>
      <c r="D18" s="20"/>
      <c r="E18" s="19"/>
      <c r="F18" s="3"/>
      <c r="G18" s="3"/>
      <c r="H18" s="3"/>
      <c r="I18" s="3"/>
      <c r="J18" s="3"/>
      <c r="K18" s="3"/>
      <c r="L18" s="3"/>
    </row>
    <row r="19" spans="1:12" ht="12.75">
      <c r="A19" s="3" t="s">
        <v>124</v>
      </c>
      <c r="B19" s="3"/>
      <c r="C19" s="3"/>
      <c r="D19" s="19">
        <f>SUM(D10:D17)</f>
        <v>15652</v>
      </c>
      <c r="E19" s="19"/>
      <c r="F19" s="3"/>
      <c r="G19" s="3"/>
      <c r="H19" s="3"/>
      <c r="I19" s="3"/>
      <c r="J19" s="3"/>
      <c r="K19" s="3"/>
      <c r="L19" s="3"/>
    </row>
    <row r="20" spans="1:12" ht="12.75">
      <c r="A20" s="3"/>
      <c r="B20" s="3" t="s">
        <v>125</v>
      </c>
      <c r="C20" s="3"/>
      <c r="D20" s="19">
        <v>-16060</v>
      </c>
      <c r="E20" s="19"/>
      <c r="F20" s="3"/>
      <c r="G20" s="3"/>
      <c r="H20" s="3"/>
      <c r="I20" s="3"/>
      <c r="J20" s="3"/>
      <c r="K20" s="3"/>
      <c r="L20" s="3"/>
    </row>
    <row r="21" spans="1:12" ht="12.75">
      <c r="A21" s="3"/>
      <c r="B21" s="3" t="s">
        <v>126</v>
      </c>
      <c r="C21" s="3"/>
      <c r="D21" s="19">
        <v>2722</v>
      </c>
      <c r="E21" s="19"/>
      <c r="F21" s="3"/>
      <c r="G21" s="3"/>
      <c r="H21" s="3"/>
      <c r="I21" s="3"/>
      <c r="J21" s="3"/>
      <c r="K21" s="3"/>
      <c r="L21" s="3"/>
    </row>
    <row r="22" spans="1:12" ht="12.75">
      <c r="A22" s="3"/>
      <c r="B22" s="3" t="s">
        <v>278</v>
      </c>
      <c r="C22" s="3"/>
      <c r="D22" s="20">
        <v>1736</v>
      </c>
      <c r="E22" s="19"/>
      <c r="F22" s="3"/>
      <c r="G22" s="3"/>
      <c r="H22" s="3"/>
      <c r="I22" s="3"/>
      <c r="J22" s="3"/>
      <c r="K22" s="3"/>
      <c r="L22" s="3"/>
    </row>
    <row r="23" spans="1:12" ht="12.75">
      <c r="A23" s="3"/>
      <c r="B23" s="3" t="s">
        <v>155</v>
      </c>
      <c r="C23" s="3"/>
      <c r="D23" s="24">
        <v>-1113</v>
      </c>
      <c r="E23" s="19"/>
      <c r="F23" s="3"/>
      <c r="G23" s="3"/>
      <c r="H23" s="3"/>
      <c r="I23" s="3"/>
      <c r="J23" s="3"/>
      <c r="K23" s="3"/>
      <c r="L23" s="3"/>
    </row>
    <row r="24" spans="1:12" ht="8.25" customHeight="1">
      <c r="A24" s="3"/>
      <c r="B24" s="3"/>
      <c r="C24" s="3"/>
      <c r="D24" s="19"/>
      <c r="E24" s="19"/>
      <c r="F24" s="3"/>
      <c r="G24" s="3"/>
      <c r="H24" s="3"/>
      <c r="I24" s="3"/>
      <c r="J24" s="3"/>
      <c r="K24" s="3"/>
      <c r="L24" s="3"/>
    </row>
    <row r="25" spans="1:12" ht="12.75">
      <c r="A25" s="3" t="s">
        <v>219</v>
      </c>
      <c r="B25" s="3"/>
      <c r="C25" s="3"/>
      <c r="D25" s="19">
        <f>SUM(D19:D23)</f>
        <v>2937</v>
      </c>
      <c r="E25" s="19"/>
      <c r="F25" s="3"/>
      <c r="G25" s="3"/>
      <c r="H25" s="3"/>
      <c r="I25" s="3"/>
      <c r="J25" s="3"/>
      <c r="K25" s="3"/>
      <c r="L25" s="3"/>
    </row>
    <row r="26" spans="1:12" ht="12.75">
      <c r="A26" s="3"/>
      <c r="B26" s="3" t="s">
        <v>132</v>
      </c>
      <c r="C26" s="3"/>
      <c r="D26" s="19">
        <v>-4688</v>
      </c>
      <c r="E26" s="19"/>
      <c r="F26" s="3"/>
      <c r="G26" s="3"/>
      <c r="H26" s="3"/>
      <c r="I26" s="3"/>
      <c r="J26" s="3"/>
      <c r="K26" s="3"/>
      <c r="L26" s="3"/>
    </row>
    <row r="27" spans="1:12" ht="12.75">
      <c r="A27" s="3"/>
      <c r="B27" s="3" t="s">
        <v>133</v>
      </c>
      <c r="C27" s="3"/>
      <c r="D27" s="19">
        <v>-28</v>
      </c>
      <c r="E27" s="19"/>
      <c r="F27" s="3"/>
      <c r="G27" s="3"/>
      <c r="H27" s="3"/>
      <c r="I27" s="3"/>
      <c r="J27" s="3"/>
      <c r="K27" s="3"/>
      <c r="L27" s="3"/>
    </row>
    <row r="28" spans="1:12" ht="12.75">
      <c r="A28" s="3"/>
      <c r="B28" s="3" t="s">
        <v>134</v>
      </c>
      <c r="C28" s="3"/>
      <c r="D28" s="19">
        <v>396</v>
      </c>
      <c r="E28" s="19"/>
      <c r="F28" s="3"/>
      <c r="G28" s="3"/>
      <c r="H28" s="3"/>
      <c r="I28" s="3"/>
      <c r="J28" s="3"/>
      <c r="K28" s="3"/>
      <c r="L28" s="3"/>
    </row>
    <row r="29" spans="1:12" ht="8.25" customHeight="1">
      <c r="A29" s="3"/>
      <c r="B29" s="3"/>
      <c r="C29" s="3"/>
      <c r="D29" s="19"/>
      <c r="E29" s="19"/>
      <c r="F29" s="3"/>
      <c r="G29" s="3"/>
      <c r="H29" s="3"/>
      <c r="I29" s="3"/>
      <c r="J29" s="3"/>
      <c r="K29" s="3"/>
      <c r="L29" s="3"/>
    </row>
    <row r="30" spans="1:12" ht="13.5" thickBot="1">
      <c r="A30" s="3" t="s">
        <v>220</v>
      </c>
      <c r="B30" s="3"/>
      <c r="C30" s="3"/>
      <c r="D30" s="58">
        <f>SUM(D25:D28)</f>
        <v>-1383</v>
      </c>
      <c r="E30" s="19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19"/>
      <c r="E31" s="19"/>
      <c r="F31" s="3"/>
      <c r="G31" s="3"/>
      <c r="H31" s="3"/>
      <c r="I31" s="3"/>
      <c r="J31" s="3"/>
      <c r="K31" s="3"/>
      <c r="L31" s="3"/>
    </row>
    <row r="32" spans="1:12" ht="12.75">
      <c r="A32" s="2" t="s">
        <v>135</v>
      </c>
      <c r="B32" s="3"/>
      <c r="C32" s="3"/>
      <c r="D32" s="19"/>
      <c r="E32" s="19"/>
      <c r="F32" s="3"/>
      <c r="G32" s="3"/>
      <c r="H32" s="3"/>
      <c r="I32" s="3"/>
      <c r="J32" s="3"/>
      <c r="K32" s="3"/>
      <c r="L32" s="3"/>
    </row>
    <row r="33" spans="1:12" ht="8.25" customHeight="1">
      <c r="A33" s="3"/>
      <c r="B33" s="3"/>
      <c r="C33" s="3"/>
      <c r="D33" s="19"/>
      <c r="E33" s="19"/>
      <c r="F33" s="3"/>
      <c r="G33" s="3"/>
      <c r="H33" s="3"/>
      <c r="I33" s="3"/>
      <c r="J33" s="3"/>
      <c r="K33" s="3"/>
      <c r="L33" s="3"/>
    </row>
    <row r="34" spans="1:12" ht="12.75">
      <c r="A34" s="3" t="s">
        <v>153</v>
      </c>
      <c r="C34" s="3"/>
      <c r="D34" s="21">
        <v>-556</v>
      </c>
      <c r="E34" s="19"/>
      <c r="F34" s="3"/>
      <c r="G34" s="3"/>
      <c r="H34" s="3"/>
      <c r="I34" s="3"/>
      <c r="J34" s="3"/>
      <c r="K34" s="3"/>
      <c r="L34" s="3"/>
    </row>
    <row r="35" spans="1:12" ht="12.75">
      <c r="A35" s="3" t="s">
        <v>154</v>
      </c>
      <c r="C35" s="3"/>
      <c r="D35" s="22">
        <v>-4500</v>
      </c>
      <c r="E35" s="19"/>
      <c r="F35" s="3"/>
      <c r="G35" s="3"/>
      <c r="H35" s="3"/>
      <c r="I35" s="3"/>
      <c r="J35" s="3"/>
      <c r="K35" s="3"/>
      <c r="L35" s="3"/>
    </row>
    <row r="36" spans="1:12" ht="8.25" customHeight="1">
      <c r="A36" s="3"/>
      <c r="B36" s="3"/>
      <c r="C36" s="3"/>
      <c r="D36" s="23"/>
      <c r="E36" s="19"/>
      <c r="F36" s="3"/>
      <c r="G36" s="3"/>
      <c r="H36" s="3"/>
      <c r="I36" s="3"/>
      <c r="J36" s="3"/>
      <c r="K36" s="3"/>
      <c r="L36" s="3"/>
    </row>
    <row r="37" spans="1:12" ht="13.5" thickBot="1">
      <c r="A37" s="3" t="s">
        <v>221</v>
      </c>
      <c r="B37" s="3"/>
      <c r="C37" s="3"/>
      <c r="D37" s="58">
        <f>SUM(D34:D36)</f>
        <v>-5056</v>
      </c>
      <c r="E37" s="19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19"/>
      <c r="E38" s="19"/>
      <c r="F38" s="3"/>
      <c r="G38" s="3"/>
      <c r="H38" s="3"/>
      <c r="I38" s="3"/>
      <c r="J38" s="3"/>
      <c r="K38" s="3"/>
      <c r="L38" s="3"/>
    </row>
    <row r="39" spans="1:12" ht="12.75">
      <c r="A39" s="2" t="s">
        <v>136</v>
      </c>
      <c r="B39" s="3"/>
      <c r="C39" s="3"/>
      <c r="D39" s="19"/>
      <c r="E39" s="19"/>
      <c r="F39" s="3"/>
      <c r="G39" s="3"/>
      <c r="H39" s="3"/>
      <c r="I39" s="3"/>
      <c r="J39" s="3"/>
      <c r="K39" s="3"/>
      <c r="L39" s="3"/>
    </row>
    <row r="40" spans="1:12" ht="8.25" customHeight="1">
      <c r="A40" s="3"/>
      <c r="B40" s="3"/>
      <c r="C40" s="3"/>
      <c r="D40" s="19"/>
      <c r="E40" s="19"/>
      <c r="F40" s="3"/>
      <c r="G40" s="3"/>
      <c r="H40" s="3"/>
      <c r="I40" s="3"/>
      <c r="J40" s="3"/>
      <c r="K40" s="3"/>
      <c r="L40" s="3"/>
    </row>
    <row r="41" spans="1:12" ht="12.75">
      <c r="A41" s="3" t="s">
        <v>137</v>
      </c>
      <c r="C41" s="3"/>
      <c r="D41" s="21">
        <v>-83</v>
      </c>
      <c r="E41" s="19"/>
      <c r="F41" s="6"/>
      <c r="G41" s="3"/>
      <c r="H41" s="3"/>
      <c r="I41" s="3"/>
      <c r="J41" s="3"/>
      <c r="K41" s="3"/>
      <c r="L41" s="3"/>
    </row>
    <row r="42" spans="1:12" ht="12.75">
      <c r="A42" s="3" t="s">
        <v>96</v>
      </c>
      <c r="C42" s="3"/>
      <c r="D42" s="22">
        <v>-2787</v>
      </c>
      <c r="E42" s="19"/>
      <c r="F42" s="3"/>
      <c r="G42" s="3"/>
      <c r="H42" s="3"/>
      <c r="I42" s="3"/>
      <c r="J42" s="3"/>
      <c r="K42" s="3"/>
      <c r="L42" s="3"/>
    </row>
    <row r="43" spans="1:12" ht="8.25" customHeight="1">
      <c r="A43" s="3"/>
      <c r="B43" s="3"/>
      <c r="C43" s="3"/>
      <c r="D43" s="23"/>
      <c r="E43" s="19"/>
      <c r="F43" s="3"/>
      <c r="G43" s="3"/>
      <c r="H43" s="3"/>
      <c r="I43" s="3"/>
      <c r="J43" s="3"/>
      <c r="K43" s="3"/>
      <c r="L43" s="3"/>
    </row>
    <row r="44" spans="1:12" ht="13.5" thickBot="1">
      <c r="A44" s="3" t="s">
        <v>265</v>
      </c>
      <c r="B44" s="3"/>
      <c r="C44" s="3"/>
      <c r="D44" s="58">
        <f>SUM(D41:D43)</f>
        <v>-2870</v>
      </c>
      <c r="E44" s="19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19"/>
      <c r="E45" s="19"/>
      <c r="F45" s="3"/>
      <c r="G45" s="3"/>
      <c r="H45" s="3"/>
      <c r="I45" s="3"/>
      <c r="J45" s="3"/>
      <c r="K45" s="3"/>
      <c r="L45" s="3"/>
    </row>
    <row r="46" spans="1:12" ht="12.75">
      <c r="A46" s="2" t="s">
        <v>138</v>
      </c>
      <c r="B46" s="3"/>
      <c r="C46" s="3"/>
      <c r="D46" s="19"/>
      <c r="E46" s="19"/>
      <c r="F46" s="3"/>
      <c r="G46" s="57"/>
      <c r="H46" s="57"/>
      <c r="I46" s="3"/>
      <c r="J46" s="3"/>
      <c r="K46" s="3"/>
      <c r="L46" s="3"/>
    </row>
    <row r="47" spans="1:12" ht="8.25" customHeight="1">
      <c r="A47" s="3"/>
      <c r="B47" s="3"/>
      <c r="C47" s="3"/>
      <c r="D47" s="19"/>
      <c r="E47" s="19"/>
      <c r="F47" s="3"/>
      <c r="G47" s="57"/>
      <c r="H47" s="57"/>
      <c r="I47" s="3"/>
      <c r="J47" s="3"/>
      <c r="K47" s="3"/>
      <c r="L47" s="3"/>
    </row>
    <row r="48" spans="1:12" ht="12.75">
      <c r="A48" s="3" t="s">
        <v>139</v>
      </c>
      <c r="C48" s="3"/>
      <c r="D48" s="19">
        <f>+D30+D37+D44</f>
        <v>-9309</v>
      </c>
      <c r="E48" s="19"/>
      <c r="F48" s="3"/>
      <c r="G48" s="60"/>
      <c r="H48" s="60"/>
      <c r="I48" s="3"/>
      <c r="J48" s="3"/>
      <c r="K48" s="3"/>
      <c r="L48" s="3"/>
    </row>
    <row r="49" spans="1:12" ht="12.75">
      <c r="A49" s="3" t="s">
        <v>222</v>
      </c>
      <c r="B49" s="3"/>
      <c r="C49" s="3"/>
      <c r="D49" s="19">
        <f>+BSht!H14+BSht!H15</f>
        <v>20026</v>
      </c>
      <c r="E49" s="19"/>
      <c r="F49" s="3"/>
      <c r="G49" s="3"/>
      <c r="H49" s="3"/>
      <c r="I49" s="3"/>
      <c r="J49" s="3"/>
      <c r="K49" s="3"/>
      <c r="L49" s="3"/>
    </row>
    <row r="50" spans="1:12" ht="13.5" thickBot="1">
      <c r="A50" s="3" t="s">
        <v>223</v>
      </c>
      <c r="B50" s="3"/>
      <c r="C50" s="3"/>
      <c r="D50" s="58">
        <f>SUM(D48:D49)</f>
        <v>10717</v>
      </c>
      <c r="E50" s="19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19"/>
      <c r="E51" s="19"/>
      <c r="F51" s="3"/>
      <c r="G51" s="3"/>
      <c r="H51" s="3"/>
      <c r="I51" s="3"/>
      <c r="J51" s="3"/>
      <c r="K51" s="3"/>
      <c r="L51" s="3"/>
    </row>
    <row r="52" spans="1:12" ht="12.75">
      <c r="A52" s="2" t="s">
        <v>140</v>
      </c>
      <c r="B52" s="3"/>
      <c r="C52" s="3"/>
      <c r="D52" s="19"/>
      <c r="E52" s="19"/>
      <c r="F52" s="3"/>
      <c r="G52" s="3"/>
      <c r="H52" s="3"/>
      <c r="I52" s="3"/>
      <c r="J52" s="3"/>
      <c r="K52" s="3"/>
      <c r="L52" s="3"/>
    </row>
    <row r="53" spans="1:12" ht="8.25" customHeight="1">
      <c r="A53" s="3"/>
      <c r="B53" s="3"/>
      <c r="C53" s="3"/>
      <c r="D53" s="19"/>
      <c r="E53" s="19"/>
      <c r="F53" s="3"/>
      <c r="G53" s="3"/>
      <c r="H53" s="3"/>
      <c r="I53" s="3"/>
      <c r="J53" s="3"/>
      <c r="K53" s="3"/>
      <c r="L53" s="3"/>
    </row>
    <row r="54" spans="1:12" ht="12.75">
      <c r="A54" s="3" t="s">
        <v>141</v>
      </c>
      <c r="B54" s="3"/>
      <c r="C54" s="3"/>
      <c r="D54" s="19">
        <f>+BSht!F14:F14</f>
        <v>4372</v>
      </c>
      <c r="E54" s="19"/>
      <c r="F54" s="3"/>
      <c r="G54" s="3"/>
      <c r="H54" s="3"/>
      <c r="I54" s="3"/>
      <c r="J54" s="3"/>
      <c r="K54" s="3"/>
      <c r="L54" s="3"/>
    </row>
    <row r="55" spans="1:12" ht="12.75">
      <c r="A55" s="3" t="s">
        <v>142</v>
      </c>
      <c r="B55" s="3"/>
      <c r="C55" s="3"/>
      <c r="D55" s="19">
        <f>+BSht!F15</f>
        <v>6345</v>
      </c>
      <c r="E55" s="19"/>
      <c r="F55" s="3"/>
      <c r="G55" s="3"/>
      <c r="H55" s="3"/>
      <c r="I55" s="3"/>
      <c r="J55" s="3"/>
      <c r="K55" s="3"/>
      <c r="L55" s="3"/>
    </row>
    <row r="56" spans="1:12" ht="13.5" thickBot="1">
      <c r="A56" s="3"/>
      <c r="B56" s="3"/>
      <c r="C56" s="3"/>
      <c r="D56" s="58">
        <f>SUM(D54:D55)</f>
        <v>10717</v>
      </c>
      <c r="E56" s="19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6" t="s">
        <v>164</v>
      </c>
      <c r="B58" s="6"/>
      <c r="C58" s="6" t="s">
        <v>165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6"/>
      <c r="B59" s="6"/>
      <c r="C59" s="6" t="s">
        <v>166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2" t="s">
        <v>161</v>
      </c>
      <c r="B62" s="61"/>
      <c r="C62" s="61"/>
      <c r="D62" s="61"/>
      <c r="E62" s="3"/>
      <c r="F62" s="3"/>
      <c r="G62" s="3"/>
      <c r="H62" s="3"/>
      <c r="I62" s="3"/>
      <c r="J62" s="3"/>
      <c r="K62" s="3"/>
      <c r="L62" s="3"/>
    </row>
    <row r="63" spans="1:12" ht="12.75">
      <c r="A63" s="2" t="s">
        <v>162</v>
      </c>
      <c r="B63" s="61"/>
      <c r="C63" s="61"/>
      <c r="D63" s="61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12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1:12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1:12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1:12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1:12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1:12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1:12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1:12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1:12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1:12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1:12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1:12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1:12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1:12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1:12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1:12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1:12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1:12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1:12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1:12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1:12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1:12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1:12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1:12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1:12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1:12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1:12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1:12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1:12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1:12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1:12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1:12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1:12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1:12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1:12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1:12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1:12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1:12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1:12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1:12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1:12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1:12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1:12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1:12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1:12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1:12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1:12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1:12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1:12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1:12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1:12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1:12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1:12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1:12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1:12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1:12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1:12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1:12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1:12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1:12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1:12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1:12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1:12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1:12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1:12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1:12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1:12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1:12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1:12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1:12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1:12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1:12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1:12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1:12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1:12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1:12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1:12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1:12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1:12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1:12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1:12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1:12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1:12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1:12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1:12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1:12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1:12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1:12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1:12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1:12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  <row r="1902" spans="1:12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</row>
    <row r="1903" spans="1:12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</row>
    <row r="1904" spans="1:12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</row>
    <row r="1905" spans="1:12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</row>
    <row r="1906" spans="1:12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</row>
    <row r="1907" spans="1:12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</row>
    <row r="1908" spans="1:12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</row>
    <row r="1909" spans="1:12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</row>
    <row r="1910" spans="1:12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</row>
    <row r="1911" spans="1:12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</row>
    <row r="1912" spans="1:12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</row>
    <row r="1913" spans="1:12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1:12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1:12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1:12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1:12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1:12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2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1:12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1:12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1:12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1:12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1:12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1:12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1:12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1:12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1:12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1:12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1:12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1:12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1:12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1:12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1:12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1:12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1:12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1:12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1:12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1:12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1:12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1:12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1:12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1:12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1:12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1:12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1:12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1:12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1:12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1:12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1:12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1:12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1:12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1:12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1:12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1:12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1:12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1:12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1:12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1:12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1:12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1:12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1:12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1:12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1:12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1:12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  <row r="1967" spans="1:12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</row>
    <row r="1968" spans="1:12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</row>
    <row r="1969" spans="1:12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</row>
    <row r="1970" spans="1:12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</row>
    <row r="1971" spans="1:12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</row>
    <row r="1972" spans="1:12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</row>
    <row r="1973" spans="1:12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</row>
    <row r="1974" spans="1:12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</row>
    <row r="1975" spans="1:12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</row>
    <row r="1976" spans="1:12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1:12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</row>
    <row r="1978" spans="1:12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</row>
    <row r="1979" spans="1:12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</row>
    <row r="1980" spans="1:12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</row>
    <row r="1981" spans="1:12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</row>
    <row r="1982" spans="1:12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</row>
    <row r="1983" spans="1:12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</row>
    <row r="1984" spans="1:12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</row>
    <row r="1985" spans="1:12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</row>
    <row r="1986" spans="1:12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</row>
    <row r="1987" spans="1:12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</row>
    <row r="1988" spans="1:12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</row>
    <row r="1989" spans="1:12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</row>
    <row r="1990" spans="1:12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</row>
    <row r="1991" spans="1:12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</row>
    <row r="1992" spans="1:12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</row>
    <row r="1993" spans="1:12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</row>
    <row r="1994" spans="1:12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</row>
    <row r="1995" spans="1:12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</row>
    <row r="1996" spans="1:12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</row>
    <row r="1997" spans="1:12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</row>
    <row r="1998" spans="1:12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</row>
    <row r="1999" spans="1:12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</row>
    <row r="2000" spans="1:12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</row>
    <row r="2001" spans="1:12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</row>
    <row r="2002" spans="1:12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</row>
    <row r="2003" spans="1:12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</row>
    <row r="2004" spans="1:12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</row>
    <row r="2005" spans="1:12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1:12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</row>
    <row r="2007" spans="1:12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</row>
    <row r="2008" spans="1:12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</row>
    <row r="2009" spans="1:12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</row>
    <row r="2010" spans="1:12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</row>
    <row r="2011" spans="1:12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</row>
    <row r="2012" spans="1:12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</row>
    <row r="2013" spans="1:12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</row>
    <row r="2014" spans="1:12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</row>
    <row r="2015" spans="1:12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</row>
    <row r="2016" spans="1:12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</row>
    <row r="2017" spans="1:12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</row>
    <row r="2018" spans="1:12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</row>
    <row r="2019" spans="1:12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</row>
    <row r="2020" spans="1:12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</row>
    <row r="2021" spans="1:12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</row>
    <row r="2022" spans="1:12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</row>
    <row r="2023" spans="1:12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</row>
    <row r="2024" spans="1:12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</row>
    <row r="2025" spans="1:12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</row>
    <row r="2026" spans="1:12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</row>
    <row r="2027" spans="1:12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</row>
    <row r="2028" spans="1:12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</row>
    <row r="2029" spans="1:12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</row>
    <row r="2030" spans="1:12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</row>
    <row r="2031" spans="1:12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</row>
    <row r="2032" spans="1:12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</row>
    <row r="2033" spans="1:12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</row>
    <row r="2034" spans="1:12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1:12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</row>
    <row r="2036" spans="1:12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</row>
    <row r="2037" spans="1:12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</row>
    <row r="2038" spans="1:12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</row>
    <row r="2039" spans="1:12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</row>
    <row r="2040" spans="1:12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</row>
    <row r="2041" spans="1:12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</row>
    <row r="2042" spans="1:12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</row>
    <row r="2043" spans="1:12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</row>
    <row r="2044" spans="1:12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</row>
    <row r="2045" spans="1:12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</row>
    <row r="2046" spans="1:12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</row>
    <row r="2047" spans="1:12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</row>
    <row r="2048" spans="1:12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</row>
    <row r="2049" spans="1:12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</row>
    <row r="2050" spans="1:12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</row>
    <row r="2051" spans="1:12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</row>
    <row r="2052" spans="1:12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</row>
    <row r="2053" spans="1:12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</row>
    <row r="2054" spans="1:12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</row>
    <row r="2055" spans="1:12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</row>
    <row r="2056" spans="1:12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</row>
    <row r="2057" spans="1:12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</row>
    <row r="2058" spans="1:12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</row>
    <row r="2059" spans="1:12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</row>
    <row r="2060" spans="1:12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</row>
    <row r="2061" spans="1:12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</row>
    <row r="2062" spans="1:12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</row>
    <row r="2063" spans="1:12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1:12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</row>
    <row r="2065" spans="1:12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</row>
    <row r="2066" spans="1:12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</row>
    <row r="2067" spans="1:12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</row>
    <row r="2068" spans="1:12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</row>
    <row r="2069" spans="1:12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</row>
    <row r="2070" spans="1:12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</row>
    <row r="2071" spans="1:12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</row>
    <row r="2072" spans="1:12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</row>
    <row r="2073" spans="1:12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</row>
    <row r="2074" spans="1:12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</row>
    <row r="2075" spans="1:12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</row>
    <row r="2076" spans="1:12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</row>
    <row r="2077" spans="1:12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</row>
    <row r="2078" spans="1:12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</row>
    <row r="2079" spans="1:12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</row>
    <row r="2080" spans="1:12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</row>
    <row r="2081" spans="1:12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</row>
    <row r="2082" spans="1:12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</row>
    <row r="2083" spans="1:12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</row>
    <row r="2084" spans="1:12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</row>
    <row r="2085" spans="1:12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</row>
    <row r="2086" spans="1:12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</row>
    <row r="2087" spans="1:12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</row>
    <row r="2088" spans="1:12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</row>
    <row r="2089" spans="1:12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</row>
    <row r="2090" spans="1:12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</row>
    <row r="2091" spans="1:12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</row>
    <row r="2092" spans="1:12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1:12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</row>
    <row r="2094" spans="1:12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</row>
    <row r="2095" spans="1:12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</row>
    <row r="2096" spans="1:12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</row>
    <row r="2097" spans="1:12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</row>
    <row r="2098" spans="1:12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</row>
    <row r="2099" spans="1:12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</row>
    <row r="2100" spans="1:12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</row>
    <row r="2101" spans="1:12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</row>
    <row r="2102" spans="1:12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</row>
    <row r="2103" spans="1:12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</row>
    <row r="2104" spans="1:12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</row>
    <row r="2105" spans="1:12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</row>
    <row r="2106" spans="1:12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</row>
    <row r="2107" spans="1:12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</row>
    <row r="2108" spans="1:12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</row>
    <row r="2109" spans="1:12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</row>
    <row r="2110" spans="1:12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</row>
    <row r="2111" spans="1:12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</row>
    <row r="2112" spans="1:12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</row>
    <row r="2113" spans="1:12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</row>
    <row r="2114" spans="1:12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</row>
    <row r="2115" spans="1:12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</row>
    <row r="2116" spans="1:12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</row>
    <row r="2117" spans="1:12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</row>
    <row r="2118" spans="1:12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</row>
    <row r="2119" spans="1:12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</row>
    <row r="2120" spans="1:12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</row>
    <row r="2121" spans="1:12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</row>
    <row r="2122" spans="1:12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</row>
    <row r="2123" spans="1:12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</row>
    <row r="2124" spans="1:12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</row>
    <row r="2125" spans="1:12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</row>
    <row r="2126" spans="1:12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</row>
    <row r="2127" spans="1:12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</row>
    <row r="2128" spans="1:12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</row>
    <row r="2129" spans="1:12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</row>
    <row r="2130" spans="1:12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</row>
  </sheetData>
  <printOptions/>
  <pageMargins left="0.75" right="0.75" top="0.6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G43" sqref="G43"/>
    </sheetView>
  </sheetViews>
  <sheetFormatPr defaultColWidth="9.140625" defaultRowHeight="12.75"/>
  <cols>
    <col min="1" max="1" width="47.140625" style="0" customWidth="1"/>
    <col min="2" max="4" width="11.7109375" style="0" customWidth="1"/>
  </cols>
  <sheetData>
    <row r="1" spans="1:3" ht="12.75">
      <c r="A1" s="2" t="s">
        <v>119</v>
      </c>
      <c r="B1" s="2"/>
      <c r="C1" s="2"/>
    </row>
    <row r="2" spans="1:3" ht="12.75">
      <c r="A2" s="2" t="s">
        <v>167</v>
      </c>
      <c r="B2" s="2"/>
      <c r="C2" s="2"/>
    </row>
    <row r="3" ht="12.75">
      <c r="A3" s="2" t="s">
        <v>282</v>
      </c>
    </row>
    <row r="4" ht="12.75">
      <c r="A4" s="2"/>
    </row>
    <row r="6" spans="1:5" ht="12.75">
      <c r="A6" s="3"/>
      <c r="B6" s="4" t="s">
        <v>146</v>
      </c>
      <c r="C6" s="4" t="s">
        <v>148</v>
      </c>
      <c r="D6" s="4"/>
      <c r="E6" s="3"/>
    </row>
    <row r="7" spans="1:5" ht="12.75">
      <c r="A7" s="3"/>
      <c r="B7" s="34" t="s">
        <v>147</v>
      </c>
      <c r="C7" s="34" t="s">
        <v>149</v>
      </c>
      <c r="D7" s="34" t="s">
        <v>41</v>
      </c>
      <c r="E7" s="3"/>
    </row>
    <row r="8" spans="1:5" ht="12.75">
      <c r="A8" s="3"/>
      <c r="B8" s="4" t="s">
        <v>13</v>
      </c>
      <c r="C8" s="4" t="s">
        <v>13</v>
      </c>
      <c r="D8" s="4" t="s">
        <v>13</v>
      </c>
      <c r="E8" s="3"/>
    </row>
    <row r="9" spans="2:5" ht="12.75">
      <c r="B9" s="3"/>
      <c r="C9" s="3"/>
      <c r="D9" s="3"/>
      <c r="E9" s="3"/>
    </row>
    <row r="10" spans="1:5" ht="12.75">
      <c r="A10" s="56" t="s">
        <v>283</v>
      </c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 t="s">
        <v>143</v>
      </c>
      <c r="B12" s="19">
        <f>+BSht!H32</f>
        <v>77422</v>
      </c>
      <c r="C12" s="19">
        <f>+BSht!H33</f>
        <v>41113</v>
      </c>
      <c r="D12" s="19">
        <f>+C12+B12</f>
        <v>118535</v>
      </c>
      <c r="E12" s="3"/>
    </row>
    <row r="13" spans="1:5" ht="12.75">
      <c r="A13" s="3"/>
      <c r="B13" s="19"/>
      <c r="C13" s="19"/>
      <c r="D13" s="19"/>
      <c r="E13" s="3"/>
    </row>
    <row r="14" spans="1:5" ht="12.75">
      <c r="A14" s="3" t="s">
        <v>144</v>
      </c>
      <c r="B14" s="19"/>
      <c r="C14" s="19">
        <f>+'Income '!G37</f>
        <v>7048</v>
      </c>
      <c r="D14" s="19">
        <f>+C14+B14</f>
        <v>7048</v>
      </c>
      <c r="E14" s="6"/>
    </row>
    <row r="15" spans="1:5" ht="12.75">
      <c r="A15" s="3"/>
      <c r="B15" s="19"/>
      <c r="C15" s="19"/>
      <c r="D15" s="19"/>
      <c r="E15" s="3"/>
    </row>
    <row r="16" spans="1:5" ht="13.5" thickBot="1">
      <c r="A16" s="3" t="s">
        <v>145</v>
      </c>
      <c r="B16" s="27">
        <f>SUM(B12:B15)</f>
        <v>77422</v>
      </c>
      <c r="C16" s="27">
        <f>SUM(C12:C15)</f>
        <v>48161</v>
      </c>
      <c r="D16" s="27">
        <f>SUM(D12:D15)</f>
        <v>125583</v>
      </c>
      <c r="E16" s="3"/>
    </row>
    <row r="17" spans="1:5" ht="13.5" thickTop="1">
      <c r="A17" s="3"/>
      <c r="B17" s="19"/>
      <c r="C17" s="19"/>
      <c r="D17" s="19"/>
      <c r="E17" s="3"/>
    </row>
    <row r="18" spans="1:5" ht="12.75">
      <c r="A18" s="3"/>
      <c r="B18" s="19"/>
      <c r="C18" s="19"/>
      <c r="D18" s="19"/>
      <c r="E18" s="3"/>
    </row>
    <row r="19" spans="1:5" ht="12.75">
      <c r="A19" s="3" t="s">
        <v>168</v>
      </c>
      <c r="B19" s="3"/>
      <c r="C19" s="3"/>
      <c r="D19" s="3"/>
      <c r="E19" s="3"/>
    </row>
    <row r="20" spans="1:5" ht="12.75">
      <c r="A20" s="3" t="s">
        <v>169</v>
      </c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2" t="s">
        <v>210</v>
      </c>
      <c r="B23" s="3"/>
      <c r="C23" s="3"/>
      <c r="D23" s="3"/>
      <c r="E23" s="3"/>
    </row>
    <row r="24" spans="1:5" ht="12.75">
      <c r="A24" s="2" t="s">
        <v>211</v>
      </c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="90" zoomScaleNormal="90" workbookViewId="0" topLeftCell="A125">
      <selection activeCell="B135" sqref="B135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</cols>
  <sheetData>
    <row r="1" spans="1:3" ht="12.75">
      <c r="A1" s="12" t="s">
        <v>119</v>
      </c>
      <c r="B1" s="12"/>
      <c r="C1" s="12"/>
    </row>
    <row r="2" spans="1:3" ht="12.75">
      <c r="A2" s="12" t="s">
        <v>224</v>
      </c>
      <c r="B2" s="12"/>
      <c r="C2" s="12"/>
    </row>
    <row r="3" spans="1:3" ht="12.75">
      <c r="A3" s="12" t="s">
        <v>293</v>
      </c>
      <c r="B3" s="12"/>
      <c r="C3" s="12"/>
    </row>
    <row r="5" spans="1:4" ht="12.75">
      <c r="A5" s="12" t="s">
        <v>156</v>
      </c>
      <c r="B5" s="12" t="s">
        <v>225</v>
      </c>
      <c r="C5" s="12"/>
      <c r="D5" s="12"/>
    </row>
    <row r="6" spans="1:4" ht="12.75">
      <c r="A6" s="12"/>
      <c r="B6" s="11" t="s">
        <v>226</v>
      </c>
      <c r="C6" s="11"/>
      <c r="D6" s="11"/>
    </row>
    <row r="7" spans="1:4" ht="12.75">
      <c r="A7" s="12"/>
      <c r="B7" s="11" t="s">
        <v>266</v>
      </c>
      <c r="C7" s="11"/>
      <c r="D7" s="11"/>
    </row>
    <row r="8" spans="1:2" ht="12.75">
      <c r="A8" s="12"/>
      <c r="B8" s="11" t="s">
        <v>227</v>
      </c>
    </row>
    <row r="9" spans="1:2" ht="12.75">
      <c r="A9" s="12"/>
      <c r="B9" s="11" t="s">
        <v>197</v>
      </c>
    </row>
    <row r="10" ht="12.75">
      <c r="A10" s="12"/>
    </row>
    <row r="11" spans="1:2" ht="12.75">
      <c r="A11" s="12" t="s">
        <v>86</v>
      </c>
      <c r="B11" s="12" t="s">
        <v>170</v>
      </c>
    </row>
    <row r="12" spans="1:2" ht="12.75">
      <c r="A12" s="12"/>
      <c r="B12" t="s">
        <v>228</v>
      </c>
    </row>
    <row r="13" ht="12.75">
      <c r="A13" s="12"/>
    </row>
    <row r="14" spans="1:2" ht="12.75">
      <c r="A14" s="12" t="s">
        <v>87</v>
      </c>
      <c r="B14" s="12" t="s">
        <v>88</v>
      </c>
    </row>
    <row r="15" spans="1:2" ht="12.75">
      <c r="A15" s="12"/>
      <c r="B15" s="11" t="s">
        <v>75</v>
      </c>
    </row>
    <row r="16" ht="12.75">
      <c r="A16" s="12"/>
    </row>
    <row r="17" spans="1:2" ht="12.75">
      <c r="A17" s="12" t="s">
        <v>89</v>
      </c>
      <c r="B17" s="12" t="s">
        <v>90</v>
      </c>
    </row>
    <row r="18" spans="1:2" ht="12.75">
      <c r="A18" s="12"/>
      <c r="B18" t="s">
        <v>198</v>
      </c>
    </row>
    <row r="19" spans="1:2" ht="12.75">
      <c r="A19" s="12"/>
      <c r="B19" t="s">
        <v>199</v>
      </c>
    </row>
    <row r="20" ht="12.75">
      <c r="A20" s="12"/>
    </row>
    <row r="21" spans="1:2" ht="12.75">
      <c r="A21" s="12" t="s">
        <v>91</v>
      </c>
      <c r="B21" s="12" t="s">
        <v>92</v>
      </c>
    </row>
    <row r="22" spans="1:2" ht="12.75">
      <c r="A22" s="12"/>
      <c r="B22" t="s">
        <v>212</v>
      </c>
    </row>
    <row r="23" spans="1:2" ht="12.75">
      <c r="A23" s="12"/>
      <c r="B23" t="s">
        <v>213</v>
      </c>
    </row>
    <row r="24" ht="12.75">
      <c r="A24" s="12"/>
    </row>
    <row r="25" spans="1:12" ht="12.75">
      <c r="A25" s="12" t="s">
        <v>93</v>
      </c>
      <c r="B25" s="12" t="s">
        <v>94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1" t="s">
        <v>214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2"/>
      <c r="B27" s="11" t="s">
        <v>200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2" t="s">
        <v>95</v>
      </c>
      <c r="B29" s="12" t="s">
        <v>96</v>
      </c>
      <c r="C29" s="11"/>
      <c r="D29" s="11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12"/>
      <c r="B30" s="12"/>
      <c r="C30" s="11"/>
      <c r="D30" s="11"/>
      <c r="E30" s="28"/>
      <c r="F30" s="28"/>
      <c r="G30" s="28"/>
      <c r="H30" s="67" t="s">
        <v>285</v>
      </c>
      <c r="I30" s="28"/>
      <c r="J30" s="28"/>
      <c r="K30" s="28"/>
      <c r="L30" s="28"/>
    </row>
    <row r="31" spans="1:12" ht="16.5">
      <c r="A31" s="12"/>
      <c r="B31" s="12"/>
      <c r="C31" s="11"/>
      <c r="D31" s="11"/>
      <c r="E31" s="28"/>
      <c r="F31" s="28"/>
      <c r="G31" s="28"/>
      <c r="H31" s="38" t="s">
        <v>286</v>
      </c>
      <c r="I31" s="25"/>
      <c r="J31" s="38" t="s">
        <v>287</v>
      </c>
      <c r="K31" s="28"/>
      <c r="L31" s="28"/>
    </row>
    <row r="32" spans="1:12" ht="12.75">
      <c r="A32" s="12"/>
      <c r="B32" s="12"/>
      <c r="C32" s="11"/>
      <c r="D32" s="11"/>
      <c r="E32" s="28"/>
      <c r="F32" s="28"/>
      <c r="G32" s="28"/>
      <c r="H32" s="15" t="s">
        <v>13</v>
      </c>
      <c r="I32" s="15"/>
      <c r="J32" s="15" t="s">
        <v>13</v>
      </c>
      <c r="K32" s="28"/>
      <c r="L32" s="28"/>
    </row>
    <row r="33" spans="1:12" ht="10.5" customHeight="1">
      <c r="A33" s="12"/>
      <c r="B33" s="12"/>
      <c r="C33" s="11"/>
      <c r="D33" s="11"/>
      <c r="E33" s="28"/>
      <c r="F33" s="28"/>
      <c r="G33" s="28"/>
      <c r="H33" s="15"/>
      <c r="I33" s="15"/>
      <c r="J33" s="15"/>
      <c r="K33" s="28"/>
      <c r="L33" s="28"/>
    </row>
    <row r="34" spans="1:12" ht="13.5" thickBot="1">
      <c r="A34" s="12"/>
      <c r="B34" s="11" t="s">
        <v>288</v>
      </c>
      <c r="C34" s="11"/>
      <c r="D34" s="11"/>
      <c r="E34" s="28"/>
      <c r="F34" s="28"/>
      <c r="G34" s="28"/>
      <c r="H34" s="78">
        <v>2787</v>
      </c>
      <c r="I34" s="48"/>
      <c r="J34" s="78">
        <v>1672</v>
      </c>
      <c r="K34" s="28"/>
      <c r="L34" s="28"/>
    </row>
    <row r="35" spans="1:12" ht="13.5" thickTop="1">
      <c r="A35" s="70"/>
      <c r="C35" s="11"/>
      <c r="D35" s="11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12" t="s">
        <v>97</v>
      </c>
      <c r="B36" s="16" t="s">
        <v>229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70"/>
      <c r="B37" s="11"/>
      <c r="C37" s="11"/>
      <c r="D37" s="11"/>
      <c r="E37" s="11"/>
      <c r="F37" s="11"/>
      <c r="H37" s="67" t="s">
        <v>284</v>
      </c>
      <c r="I37" s="68"/>
      <c r="K37" s="68"/>
      <c r="L37" s="68"/>
    </row>
    <row r="38" spans="1:12" ht="12.75">
      <c r="A38" s="70"/>
      <c r="B38" s="11"/>
      <c r="C38" s="11"/>
      <c r="D38" s="11"/>
      <c r="E38" s="11"/>
      <c r="F38" s="11"/>
      <c r="G38" s="15"/>
      <c r="H38" s="4"/>
      <c r="I38" s="4"/>
      <c r="J38" s="4" t="s">
        <v>35</v>
      </c>
      <c r="K38" s="4"/>
      <c r="L38" s="4"/>
    </row>
    <row r="39" spans="1:12" ht="12.75">
      <c r="A39" s="70"/>
      <c r="B39" s="11"/>
      <c r="C39" s="11"/>
      <c r="D39" s="11"/>
      <c r="E39" s="11"/>
      <c r="F39" s="11"/>
      <c r="H39" s="34" t="s">
        <v>58</v>
      </c>
      <c r="I39" s="4"/>
      <c r="J39" s="34" t="s">
        <v>290</v>
      </c>
      <c r="K39" s="4"/>
      <c r="L39" s="34"/>
    </row>
    <row r="40" spans="1:12" ht="12.75">
      <c r="A40" s="70"/>
      <c r="B40" s="12" t="s">
        <v>268</v>
      </c>
      <c r="C40" s="11"/>
      <c r="D40" s="11"/>
      <c r="E40" s="11"/>
      <c r="F40" s="11"/>
      <c r="H40" s="15" t="s">
        <v>13</v>
      </c>
      <c r="I40" s="15"/>
      <c r="J40" s="15" t="s">
        <v>13</v>
      </c>
      <c r="K40" s="15"/>
      <c r="L40" s="15"/>
    </row>
    <row r="41" spans="1:12" ht="10.5" customHeight="1">
      <c r="A41" s="70"/>
      <c r="B41" s="11"/>
      <c r="C41" s="11"/>
      <c r="D41" s="11"/>
      <c r="E41" s="11"/>
      <c r="F41" s="11"/>
      <c r="H41" s="11"/>
      <c r="I41" s="11"/>
      <c r="J41" s="11"/>
      <c r="K41" s="11"/>
      <c r="L41" s="11"/>
    </row>
    <row r="42" spans="1:12" ht="12.75">
      <c r="A42" s="70"/>
      <c r="B42" s="11" t="s">
        <v>55</v>
      </c>
      <c r="C42" s="11"/>
      <c r="D42" s="11"/>
      <c r="E42" s="11"/>
      <c r="F42" s="11"/>
      <c r="H42" s="28">
        <v>74770</v>
      </c>
      <c r="I42" s="28"/>
      <c r="J42" s="28">
        <v>10588</v>
      </c>
      <c r="K42" s="28"/>
      <c r="L42" s="28"/>
    </row>
    <row r="43" spans="1:12" ht="12.75">
      <c r="A43" s="70"/>
      <c r="B43" s="11" t="s">
        <v>56</v>
      </c>
      <c r="C43" s="11"/>
      <c r="D43" s="11"/>
      <c r="E43" s="11"/>
      <c r="F43" s="11"/>
      <c r="H43" s="28">
        <v>171</v>
      </c>
      <c r="I43" s="28"/>
      <c r="J43" s="28">
        <v>351</v>
      </c>
      <c r="K43" s="28"/>
      <c r="L43" s="28"/>
    </row>
    <row r="44" spans="1:12" ht="12.75">
      <c r="A44" s="70"/>
      <c r="B44" s="11" t="s">
        <v>54</v>
      </c>
      <c r="C44" s="11"/>
      <c r="D44" s="11"/>
      <c r="E44" s="11"/>
      <c r="F44" s="11"/>
      <c r="H44" s="28">
        <v>2944</v>
      </c>
      <c r="I44" s="28"/>
      <c r="J44" s="28">
        <v>-400</v>
      </c>
      <c r="K44" s="28"/>
      <c r="L44" s="28"/>
    </row>
    <row r="45" spans="1:12" ht="13.5" thickBot="1">
      <c r="A45" s="70"/>
      <c r="C45" s="11" t="s">
        <v>36</v>
      </c>
      <c r="D45" s="11"/>
      <c r="E45" s="11"/>
      <c r="F45" s="11"/>
      <c r="H45" s="29">
        <f>SUM(H42:H44)</f>
        <v>77885</v>
      </c>
      <c r="I45" s="28"/>
      <c r="J45" s="29">
        <f>SUM(J42:J44)</f>
        <v>10539</v>
      </c>
      <c r="K45" s="33">
        <f>SUM(K42:K44)</f>
        <v>0</v>
      </c>
      <c r="L45" s="33"/>
    </row>
    <row r="46" spans="1:12" ht="13.5" thickTop="1">
      <c r="A46" s="70"/>
      <c r="C46" s="11"/>
      <c r="D46" s="11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12" t="s">
        <v>98</v>
      </c>
      <c r="B47" s="12" t="s">
        <v>269</v>
      </c>
      <c r="C47" s="11"/>
      <c r="D47" s="11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70"/>
      <c r="B48" t="s">
        <v>310</v>
      </c>
      <c r="C48" s="11"/>
      <c r="D48" s="11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70"/>
      <c r="B49" t="s">
        <v>311</v>
      </c>
      <c r="C49" s="11"/>
      <c r="D49" s="11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70"/>
      <c r="C50" s="11"/>
      <c r="D50" s="11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12" t="s">
        <v>99</v>
      </c>
      <c r="B51" s="12" t="s">
        <v>62</v>
      </c>
      <c r="C51" s="11"/>
      <c r="D51" s="11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12"/>
      <c r="B52" s="11" t="s">
        <v>206</v>
      </c>
      <c r="C52" s="11"/>
      <c r="D52" s="11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12"/>
      <c r="B53" s="11" t="s">
        <v>207</v>
      </c>
      <c r="C53" s="11"/>
      <c r="D53" s="11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12"/>
      <c r="C54" s="11"/>
      <c r="D54" s="11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12" t="s">
        <v>100</v>
      </c>
      <c r="B55" s="12" t="s">
        <v>45</v>
      </c>
      <c r="C55" s="11"/>
      <c r="D55" s="11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12"/>
      <c r="B56" s="11" t="s">
        <v>230</v>
      </c>
      <c r="C56" s="11"/>
      <c r="D56" s="11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12"/>
      <c r="B57" s="11" t="s">
        <v>231</v>
      </c>
      <c r="C57" s="11"/>
      <c r="D57" s="11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12"/>
      <c r="B58" s="11"/>
      <c r="C58" s="11"/>
      <c r="D58" s="11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12"/>
      <c r="B59" s="11" t="s">
        <v>65</v>
      </c>
      <c r="C59" s="11" t="s">
        <v>307</v>
      </c>
      <c r="D59" s="11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12"/>
      <c r="B60" s="11"/>
      <c r="C60" s="11" t="s">
        <v>299</v>
      </c>
      <c r="D60" s="11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12"/>
      <c r="B61" s="11"/>
      <c r="C61" s="11" t="s">
        <v>300</v>
      </c>
      <c r="D61" s="11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12"/>
      <c r="C62" s="11"/>
      <c r="D62" s="11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12" t="s">
        <v>101</v>
      </c>
      <c r="B63" s="12" t="s">
        <v>102</v>
      </c>
      <c r="C63" s="11"/>
      <c r="D63" s="11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12"/>
      <c r="B64" t="s">
        <v>215</v>
      </c>
      <c r="C64" s="11"/>
      <c r="D64" s="11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70"/>
      <c r="B65" s="11" t="s">
        <v>216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7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2" t="s">
        <v>236</v>
      </c>
      <c r="B67" s="12" t="s">
        <v>237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70"/>
      <c r="B68" s="11"/>
      <c r="C68" s="11"/>
      <c r="D68" s="11"/>
      <c r="E68" s="11"/>
      <c r="F68" s="11"/>
      <c r="G68" s="11"/>
      <c r="I68" s="11"/>
      <c r="J68" s="4" t="s">
        <v>238</v>
      </c>
      <c r="K68" s="11"/>
      <c r="L68" s="11"/>
    </row>
    <row r="69" spans="1:12" ht="12.75">
      <c r="A69" s="70"/>
      <c r="B69" s="11"/>
      <c r="C69" s="11"/>
      <c r="D69" s="11"/>
      <c r="E69" s="11"/>
      <c r="F69" s="11"/>
      <c r="G69" s="11"/>
      <c r="I69" s="11"/>
      <c r="J69" s="76" t="str">
        <f>+'Income '!G14</f>
        <v>31/12/02</v>
      </c>
      <c r="K69" s="11"/>
      <c r="L69" s="11"/>
    </row>
    <row r="70" spans="1:12" ht="12.75">
      <c r="A70" s="70"/>
      <c r="B70" s="11"/>
      <c r="C70" s="11"/>
      <c r="D70" s="11"/>
      <c r="E70" s="11"/>
      <c r="F70" s="11"/>
      <c r="G70" s="11"/>
      <c r="I70" s="11"/>
      <c r="J70" s="4" t="s">
        <v>13</v>
      </c>
      <c r="K70" s="11"/>
      <c r="L70" s="11"/>
    </row>
    <row r="71" spans="1:12" ht="10.5" customHeight="1">
      <c r="A71" s="70"/>
      <c r="C71" s="11"/>
      <c r="D71" s="11"/>
      <c r="E71" s="11"/>
      <c r="F71" s="11"/>
      <c r="G71" s="11"/>
      <c r="I71" s="11"/>
      <c r="J71" s="11"/>
      <c r="K71" s="11"/>
      <c r="L71" s="11"/>
    </row>
    <row r="72" spans="1:12" ht="12.75">
      <c r="A72" s="70"/>
      <c r="B72" s="11" t="s">
        <v>239</v>
      </c>
      <c r="C72" s="11"/>
      <c r="D72" s="11"/>
      <c r="E72" s="11"/>
      <c r="F72" s="11"/>
      <c r="G72" s="11"/>
      <c r="I72" s="11"/>
      <c r="J72" s="28">
        <f>17+321+1+440+22+3</f>
        <v>804</v>
      </c>
      <c r="K72" s="11"/>
      <c r="L72" s="11"/>
    </row>
    <row r="73" spans="1:12" ht="12.75">
      <c r="A73" s="70"/>
      <c r="B73" s="11" t="s">
        <v>240</v>
      </c>
      <c r="C73" s="11"/>
      <c r="D73" s="11"/>
      <c r="E73" s="11"/>
      <c r="F73" s="11"/>
      <c r="G73" s="11"/>
      <c r="I73" s="11"/>
      <c r="J73" s="28">
        <v>1146</v>
      </c>
      <c r="K73" s="11"/>
      <c r="L73" s="11"/>
    </row>
    <row r="74" spans="1:12" ht="13.5" thickBot="1">
      <c r="A74" s="70"/>
      <c r="B74" s="11"/>
      <c r="C74" s="11"/>
      <c r="D74" s="11"/>
      <c r="E74" s="11"/>
      <c r="F74" s="11"/>
      <c r="G74" s="11"/>
      <c r="I74" s="11"/>
      <c r="J74" s="29">
        <f>+J73+J72</f>
        <v>1950</v>
      </c>
      <c r="K74" s="11"/>
      <c r="L74" s="11"/>
    </row>
    <row r="75" spans="1:12" ht="13.5" thickTop="1">
      <c r="A75" s="7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2" t="s">
        <v>241</v>
      </c>
      <c r="B76" s="12" t="s">
        <v>242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2"/>
      <c r="B78" s="11" t="s">
        <v>243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1.25" customHeight="1">
      <c r="A79" s="1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2"/>
      <c r="B80" s="11"/>
      <c r="C80" s="11"/>
      <c r="D80" s="11"/>
      <c r="E80" s="11"/>
      <c r="F80" s="11"/>
      <c r="G80" s="11"/>
      <c r="I80" s="11"/>
      <c r="J80" s="4" t="s">
        <v>6</v>
      </c>
      <c r="K80" s="11"/>
      <c r="L80" s="11"/>
    </row>
    <row r="81" spans="1:12" ht="12.75">
      <c r="A81" s="12"/>
      <c r="B81" s="11"/>
      <c r="C81" s="11"/>
      <c r="D81" s="11"/>
      <c r="E81" s="11"/>
      <c r="F81" s="11"/>
      <c r="G81" s="11"/>
      <c r="I81" s="11"/>
      <c r="J81" s="4" t="s">
        <v>73</v>
      </c>
      <c r="K81" s="11"/>
      <c r="L81" s="11"/>
    </row>
    <row r="82" spans="1:12" ht="12.75">
      <c r="A82" s="12"/>
      <c r="B82" s="11"/>
      <c r="C82" s="11"/>
      <c r="D82" s="11"/>
      <c r="E82" s="11"/>
      <c r="F82" s="11"/>
      <c r="G82" s="11"/>
      <c r="I82" s="11"/>
      <c r="J82" s="76" t="str">
        <f>+J69</f>
        <v>31/12/02</v>
      </c>
      <c r="K82" s="11"/>
      <c r="L82" s="11"/>
    </row>
    <row r="83" spans="1:12" ht="12.75">
      <c r="A83" s="12"/>
      <c r="B83" s="11"/>
      <c r="C83" s="11"/>
      <c r="D83" s="11"/>
      <c r="E83" s="11"/>
      <c r="F83" s="11"/>
      <c r="G83" s="11"/>
      <c r="I83" s="11"/>
      <c r="J83" s="4" t="s">
        <v>13</v>
      </c>
      <c r="K83" s="11"/>
      <c r="L83" s="11"/>
    </row>
    <row r="84" spans="1:12" ht="10.5" customHeight="1">
      <c r="A84" s="12"/>
      <c r="B84" s="11"/>
      <c r="C84" s="11"/>
      <c r="D84" s="11"/>
      <c r="E84" s="11"/>
      <c r="F84" s="11"/>
      <c r="G84" s="11"/>
      <c r="I84" s="11"/>
      <c r="J84" s="53"/>
      <c r="K84" s="11"/>
      <c r="L84" s="11"/>
    </row>
    <row r="85" spans="1:12" ht="12.75">
      <c r="A85" s="12"/>
      <c r="B85" s="11" t="s">
        <v>244</v>
      </c>
      <c r="C85" s="11"/>
      <c r="D85" s="11"/>
      <c r="E85" s="11"/>
      <c r="F85" s="11"/>
      <c r="G85" s="11"/>
      <c r="I85" s="11"/>
      <c r="J85" s="48">
        <v>258</v>
      </c>
      <c r="K85" s="11"/>
      <c r="L85" s="11"/>
    </row>
    <row r="86" spans="1:12" ht="12.75">
      <c r="A86" s="12"/>
      <c r="B86" s="11" t="s">
        <v>245</v>
      </c>
      <c r="C86" s="11"/>
      <c r="D86" s="11"/>
      <c r="E86" s="11"/>
      <c r="F86" s="11"/>
      <c r="G86" s="11"/>
      <c r="I86" s="11"/>
      <c r="J86" s="48">
        <f>281+17</f>
        <v>298</v>
      </c>
      <c r="K86" s="11"/>
      <c r="L86" s="11"/>
    </row>
    <row r="87" spans="1:12" ht="13.5" thickBot="1">
      <c r="A87" s="12"/>
      <c r="B87" s="11"/>
      <c r="C87" s="11"/>
      <c r="D87" s="11"/>
      <c r="E87" s="11"/>
      <c r="F87" s="11"/>
      <c r="G87" s="11"/>
      <c r="I87" s="11"/>
      <c r="J87" s="69">
        <f>SUM(J85:J86)</f>
        <v>556</v>
      </c>
      <c r="K87" s="11"/>
      <c r="L87" s="11"/>
    </row>
    <row r="88" spans="1:12" ht="13.5" thickTop="1">
      <c r="A88" s="12"/>
      <c r="B88" s="11"/>
      <c r="C88" s="11"/>
      <c r="D88" s="11"/>
      <c r="E88" s="11"/>
      <c r="F88" s="11"/>
      <c r="G88" s="11"/>
      <c r="H88" s="31"/>
      <c r="I88" s="11"/>
      <c r="J88" s="11"/>
      <c r="K88" s="11"/>
      <c r="L88" s="11"/>
    </row>
    <row r="89" spans="1:12" ht="12.75">
      <c r="A89" s="12" t="s">
        <v>246</v>
      </c>
      <c r="B89" s="12" t="s">
        <v>247</v>
      </c>
      <c r="C89" s="11"/>
      <c r="D89" s="11"/>
      <c r="E89" s="11"/>
      <c r="F89" s="11"/>
      <c r="G89" s="11"/>
      <c r="H89" s="31"/>
      <c r="I89" s="11"/>
      <c r="J89" s="11"/>
      <c r="K89" s="11"/>
      <c r="L89" s="11"/>
    </row>
    <row r="90" spans="1:14" ht="12.75">
      <c r="A90" s="11"/>
      <c r="B90" s="11"/>
      <c r="C90" s="11"/>
      <c r="D90" s="11"/>
      <c r="E90" s="11"/>
      <c r="F90" s="11"/>
      <c r="G90" s="11"/>
      <c r="H90" s="31"/>
      <c r="I90" s="11"/>
      <c r="J90" s="4" t="s">
        <v>6</v>
      </c>
      <c r="K90" s="11"/>
      <c r="L90" s="11"/>
      <c r="M90" s="11"/>
      <c r="N90" s="11"/>
    </row>
    <row r="91" spans="1:14" ht="12.75">
      <c r="A91" s="11"/>
      <c r="B91" s="11"/>
      <c r="C91" s="11"/>
      <c r="D91" s="11"/>
      <c r="E91" s="11"/>
      <c r="F91" s="11"/>
      <c r="G91" s="11"/>
      <c r="H91" s="31"/>
      <c r="I91" s="11"/>
      <c r="J91" s="4" t="s">
        <v>73</v>
      </c>
      <c r="K91" s="11"/>
      <c r="L91" s="11"/>
      <c r="M91" s="11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31"/>
      <c r="I92" s="11"/>
      <c r="J92" s="76" t="str">
        <f>+J82</f>
        <v>31/12/02</v>
      </c>
      <c r="K92" s="11"/>
      <c r="L92" s="11"/>
      <c r="M92" s="11"/>
      <c r="N92" s="11"/>
    </row>
    <row r="93" spans="1:14" ht="11.25" customHeight="1">
      <c r="A93" s="11"/>
      <c r="B93" s="11"/>
      <c r="C93" s="11"/>
      <c r="D93" s="11"/>
      <c r="E93" s="11"/>
      <c r="F93" s="11"/>
      <c r="G93" s="11"/>
      <c r="H93" s="31"/>
      <c r="I93" s="11"/>
      <c r="J93" s="4" t="s">
        <v>13</v>
      </c>
      <c r="K93" s="11"/>
      <c r="L93" s="11"/>
      <c r="M93" s="11"/>
      <c r="N93" s="11"/>
    </row>
    <row r="94" spans="1:14" ht="12.75">
      <c r="A94" s="11"/>
      <c r="B94" s="11" t="s">
        <v>248</v>
      </c>
      <c r="C94" s="11"/>
      <c r="D94" s="11"/>
      <c r="E94" s="11"/>
      <c r="F94" s="11"/>
      <c r="G94" s="11"/>
      <c r="H94" s="31"/>
      <c r="I94" s="11"/>
      <c r="J94" s="11"/>
      <c r="K94" s="11"/>
      <c r="L94" s="11"/>
      <c r="M94" s="11"/>
      <c r="N94" s="11"/>
    </row>
    <row r="95" spans="1:14" ht="12.75">
      <c r="A95" s="11"/>
      <c r="B95" s="11"/>
      <c r="C95" s="11" t="s">
        <v>249</v>
      </c>
      <c r="D95" s="11"/>
      <c r="E95" s="11"/>
      <c r="F95" s="11"/>
      <c r="G95" s="11"/>
      <c r="H95" s="31"/>
      <c r="I95" s="11"/>
      <c r="J95" s="11">
        <v>242</v>
      </c>
      <c r="K95" s="11"/>
      <c r="L95" s="11"/>
      <c r="M95" s="11"/>
      <c r="N95" s="11"/>
    </row>
    <row r="96" spans="1:14" ht="12.75">
      <c r="A96" s="11"/>
      <c r="B96" s="11"/>
      <c r="C96" s="11" t="s">
        <v>250</v>
      </c>
      <c r="D96" s="11"/>
      <c r="E96" s="11"/>
      <c r="F96" s="11"/>
      <c r="G96" s="11"/>
      <c r="H96" s="31"/>
      <c r="I96" s="11"/>
      <c r="J96" s="11">
        <v>276</v>
      </c>
      <c r="K96" s="11"/>
      <c r="L96" s="11"/>
      <c r="M96" s="11"/>
      <c r="N96" s="11"/>
    </row>
    <row r="97" spans="1:14" ht="12.75">
      <c r="A97" s="11"/>
      <c r="B97" s="11"/>
      <c r="C97" s="11" t="s">
        <v>255</v>
      </c>
      <c r="D97" s="11"/>
      <c r="E97" s="11"/>
      <c r="F97" s="11"/>
      <c r="G97" s="11"/>
      <c r="H97" s="31"/>
      <c r="I97" s="11"/>
      <c r="J97" s="11">
        <v>170</v>
      </c>
      <c r="K97" s="11"/>
      <c r="L97" s="11"/>
      <c r="M97" s="11"/>
      <c r="N97" s="11"/>
    </row>
    <row r="98" spans="1:14" ht="12.75">
      <c r="A98" s="11"/>
      <c r="B98" s="11"/>
      <c r="C98" s="11" t="s">
        <v>289</v>
      </c>
      <c r="D98" s="11"/>
      <c r="E98" s="11"/>
      <c r="F98" s="11"/>
      <c r="G98" s="11"/>
      <c r="H98" s="31"/>
      <c r="I98" s="11"/>
      <c r="J98" s="11">
        <v>17</v>
      </c>
      <c r="K98" s="11"/>
      <c r="L98" s="11"/>
      <c r="M98" s="11"/>
      <c r="N98" s="11"/>
    </row>
    <row r="99" spans="1:14" ht="12.75">
      <c r="A99" s="11"/>
      <c r="B99" s="11"/>
      <c r="C99" s="11" t="s">
        <v>251</v>
      </c>
      <c r="D99" s="11"/>
      <c r="E99" s="11"/>
      <c r="F99" s="11"/>
      <c r="G99" s="11"/>
      <c r="H99" s="31"/>
      <c r="I99" s="11"/>
      <c r="J99" s="11">
        <v>37</v>
      </c>
      <c r="K99" s="11"/>
      <c r="L99" s="11"/>
      <c r="M99" s="11"/>
      <c r="N99" s="11"/>
    </row>
    <row r="100" spans="1:14" ht="12.75">
      <c r="A100" s="11"/>
      <c r="B100" s="11"/>
      <c r="C100" s="11" t="s">
        <v>253</v>
      </c>
      <c r="D100" s="11"/>
      <c r="E100" s="11"/>
      <c r="F100" s="11"/>
      <c r="G100" s="11"/>
      <c r="H100" s="31"/>
      <c r="I100" s="11"/>
      <c r="J100" s="11">
        <v>9</v>
      </c>
      <c r="K100" s="11"/>
      <c r="L100" s="11"/>
      <c r="M100" s="11"/>
      <c r="N100" s="11"/>
    </row>
    <row r="101" spans="1:14" ht="10.5" customHeight="1">
      <c r="A101" s="11"/>
      <c r="B101" s="11"/>
      <c r="C101" s="11"/>
      <c r="D101" s="11"/>
      <c r="E101" s="11"/>
      <c r="F101" s="11"/>
      <c r="G101" s="11"/>
      <c r="H101" s="31"/>
      <c r="I101" s="11"/>
      <c r="J101" s="11"/>
      <c r="K101" s="11"/>
      <c r="L101" s="11"/>
      <c r="M101" s="11"/>
      <c r="N101" s="11"/>
    </row>
    <row r="102" spans="1:14" ht="12.75">
      <c r="A102" s="11"/>
      <c r="B102" s="11" t="s">
        <v>252</v>
      </c>
      <c r="C102" s="11"/>
      <c r="D102" s="11"/>
      <c r="E102" s="11"/>
      <c r="F102" s="11"/>
      <c r="G102" s="11"/>
      <c r="H102" s="31"/>
      <c r="I102" s="11"/>
      <c r="J102" s="11"/>
      <c r="K102" s="11"/>
      <c r="L102" s="11"/>
      <c r="M102" s="11"/>
      <c r="N102" s="11"/>
    </row>
    <row r="103" spans="1:14" ht="12.75">
      <c r="A103" s="11"/>
      <c r="B103" s="11"/>
      <c r="C103" s="11" t="s">
        <v>250</v>
      </c>
      <c r="D103" s="11"/>
      <c r="E103" s="11"/>
      <c r="F103" s="11"/>
      <c r="G103" s="11"/>
      <c r="H103" s="31"/>
      <c r="I103" s="11"/>
      <c r="J103" s="11">
        <v>417</v>
      </c>
      <c r="K103" s="11"/>
      <c r="L103" s="11"/>
      <c r="M103" s="11"/>
      <c r="N103" s="11"/>
    </row>
    <row r="104" spans="1:14" ht="12.75">
      <c r="A104" s="11"/>
      <c r="B104" s="11"/>
      <c r="C104" s="11" t="s">
        <v>253</v>
      </c>
      <c r="D104" s="11"/>
      <c r="E104" s="11"/>
      <c r="F104" s="11"/>
      <c r="G104" s="11"/>
      <c r="H104" s="31"/>
      <c r="I104" s="11"/>
      <c r="J104" s="11">
        <v>9</v>
      </c>
      <c r="K104" s="11"/>
      <c r="L104" s="11"/>
      <c r="M104" s="11"/>
      <c r="N104" s="11"/>
    </row>
    <row r="105" spans="1:14" ht="10.5" customHeight="1">
      <c r="A105" s="11"/>
      <c r="B105" s="11"/>
      <c r="C105" s="11"/>
      <c r="D105" s="11"/>
      <c r="E105" s="11"/>
      <c r="F105" s="11"/>
      <c r="G105" s="11"/>
      <c r="H105" s="31"/>
      <c r="I105" s="11"/>
      <c r="J105" s="11"/>
      <c r="K105" s="11"/>
      <c r="L105" s="11"/>
      <c r="M105" s="11"/>
      <c r="N105" s="11"/>
    </row>
    <row r="106" spans="1:14" ht="12.75">
      <c r="A106" s="11"/>
      <c r="B106" s="11" t="s">
        <v>254</v>
      </c>
      <c r="C106" s="11"/>
      <c r="D106" s="11"/>
      <c r="E106" s="11"/>
      <c r="F106" s="11"/>
      <c r="G106" s="11"/>
      <c r="H106" s="31"/>
      <c r="I106" s="11"/>
      <c r="K106" s="11"/>
      <c r="L106" s="11"/>
      <c r="M106" s="11"/>
      <c r="N106" s="11"/>
    </row>
    <row r="107" spans="1:14" ht="12.75">
      <c r="A107" s="11"/>
      <c r="B107" s="11"/>
      <c r="C107" s="11" t="s">
        <v>250</v>
      </c>
      <c r="D107" s="11"/>
      <c r="E107" s="11"/>
      <c r="F107" s="11"/>
      <c r="G107" s="11"/>
      <c r="H107" s="31"/>
      <c r="I107" s="11"/>
      <c r="J107" s="11">
        <v>45</v>
      </c>
      <c r="K107" s="11"/>
      <c r="L107" s="11"/>
      <c r="M107" s="11"/>
      <c r="N107" s="11"/>
    </row>
    <row r="108" spans="1:14" ht="10.5" customHeight="1">
      <c r="A108" s="11"/>
      <c r="B108" s="11"/>
      <c r="C108" s="11"/>
      <c r="D108" s="11"/>
      <c r="E108" s="11"/>
      <c r="F108" s="11"/>
      <c r="G108" s="11"/>
      <c r="H108" s="31"/>
      <c r="I108" s="11"/>
      <c r="J108" s="11"/>
      <c r="K108" s="11"/>
      <c r="L108" s="11"/>
      <c r="M108" s="11"/>
      <c r="N108" s="11"/>
    </row>
    <row r="109" spans="1:14" ht="12.75">
      <c r="A109" s="11"/>
      <c r="B109" s="11" t="s">
        <v>267</v>
      </c>
      <c r="C109" s="11"/>
      <c r="D109" s="11"/>
      <c r="E109" s="11"/>
      <c r="F109" s="11"/>
      <c r="G109" s="11"/>
      <c r="H109" s="31"/>
      <c r="I109" s="11"/>
      <c r="K109" s="11"/>
      <c r="L109" s="11"/>
      <c r="M109" s="11"/>
      <c r="N109" s="11"/>
    </row>
    <row r="110" spans="1:14" ht="12.75">
      <c r="A110" s="11"/>
      <c r="B110" s="11"/>
      <c r="C110" s="11" t="s">
        <v>262</v>
      </c>
      <c r="D110" s="11"/>
      <c r="E110" s="11"/>
      <c r="F110" s="11"/>
      <c r="G110" s="11"/>
      <c r="H110" s="31"/>
      <c r="I110" s="11"/>
      <c r="J110" s="11">
        <v>10</v>
      </c>
      <c r="K110" s="11"/>
      <c r="L110" s="11"/>
      <c r="M110" s="11"/>
      <c r="N110" s="11"/>
    </row>
    <row r="111" spans="1:14" ht="10.5" customHeight="1">
      <c r="A111" s="11"/>
      <c r="B111" s="11"/>
      <c r="C111" s="11"/>
      <c r="D111" s="11"/>
      <c r="E111" s="11"/>
      <c r="F111" s="11"/>
      <c r="G111" s="11"/>
      <c r="H111" s="31"/>
      <c r="I111" s="11"/>
      <c r="J111" s="11"/>
      <c r="K111" s="11"/>
      <c r="L111" s="11"/>
      <c r="M111" s="11"/>
      <c r="N111" s="11"/>
    </row>
    <row r="112" spans="1:14" ht="12.75">
      <c r="A112" s="11"/>
      <c r="B112" s="11" t="s">
        <v>259</v>
      </c>
      <c r="C112" s="11"/>
      <c r="D112" s="11"/>
      <c r="E112" s="11"/>
      <c r="F112" s="11"/>
      <c r="G112" s="11"/>
      <c r="H112" s="31"/>
      <c r="I112" s="11"/>
      <c r="K112" s="11"/>
      <c r="L112" s="11"/>
      <c r="M112" s="11"/>
      <c r="N112" s="11"/>
    </row>
    <row r="113" spans="1:14" ht="12.75">
      <c r="A113" s="11"/>
      <c r="B113" s="11"/>
      <c r="C113" s="11" t="s">
        <v>257</v>
      </c>
      <c r="D113" s="11"/>
      <c r="E113" s="11"/>
      <c r="F113" s="11"/>
      <c r="G113" s="11"/>
      <c r="H113" s="31"/>
      <c r="I113" s="11"/>
      <c r="J113" s="11">
        <v>82</v>
      </c>
      <c r="K113" s="11"/>
      <c r="L113" s="11"/>
      <c r="M113" s="11"/>
      <c r="N113" s="11"/>
    </row>
    <row r="114" spans="1:14" ht="10.5" customHeight="1">
      <c r="A114" s="11"/>
      <c r="B114" s="11"/>
      <c r="C114" s="11"/>
      <c r="D114" s="11"/>
      <c r="E114" s="11"/>
      <c r="F114" s="11"/>
      <c r="G114" s="11"/>
      <c r="H114" s="31"/>
      <c r="I114" s="11"/>
      <c r="J114" s="11"/>
      <c r="K114" s="11"/>
      <c r="L114" s="11"/>
      <c r="M114" s="11"/>
      <c r="N114" s="11"/>
    </row>
    <row r="115" spans="1:14" ht="12.75">
      <c r="A115" s="11"/>
      <c r="B115" s="11" t="s">
        <v>260</v>
      </c>
      <c r="C115" s="11"/>
      <c r="D115" s="11"/>
      <c r="E115" s="11"/>
      <c r="F115" s="11"/>
      <c r="G115" s="11"/>
      <c r="H115" s="31"/>
      <c r="I115" s="11"/>
      <c r="J115" s="11"/>
      <c r="K115" s="11"/>
      <c r="L115" s="11"/>
      <c r="M115" s="11"/>
      <c r="N115" s="11"/>
    </row>
    <row r="116" spans="1:14" ht="12.75">
      <c r="A116" s="11"/>
      <c r="B116" s="11"/>
      <c r="C116" s="11" t="s">
        <v>258</v>
      </c>
      <c r="D116" s="11"/>
      <c r="E116" s="11"/>
      <c r="F116" s="11"/>
      <c r="G116" s="11"/>
      <c r="H116" s="31"/>
      <c r="I116" s="11"/>
      <c r="J116" s="11">
        <v>44</v>
      </c>
      <c r="K116" s="11"/>
      <c r="L116" s="11"/>
      <c r="M116" s="11"/>
      <c r="N116" s="11"/>
    </row>
    <row r="117" spans="1:14" ht="9.75" customHeight="1">
      <c r="A117" s="11"/>
      <c r="B117" s="11"/>
      <c r="C117" s="11"/>
      <c r="D117" s="11"/>
      <c r="E117" s="11"/>
      <c r="F117" s="11"/>
      <c r="G117" s="11"/>
      <c r="H117" s="31"/>
      <c r="I117" s="11"/>
      <c r="J117" s="11"/>
      <c r="K117" s="11"/>
      <c r="L117" s="11"/>
      <c r="M117" s="11"/>
      <c r="N117" s="11"/>
    </row>
    <row r="118" spans="1:14" ht="12.75">
      <c r="A118" s="11"/>
      <c r="B118" s="11" t="s">
        <v>256</v>
      </c>
      <c r="C118" s="11"/>
      <c r="D118" s="11"/>
      <c r="E118" s="11"/>
      <c r="F118" s="11"/>
      <c r="G118" s="11"/>
      <c r="H118" s="31"/>
      <c r="I118" s="11"/>
      <c r="K118" s="11"/>
      <c r="L118" s="11"/>
      <c r="M118" s="11"/>
      <c r="N118" s="11"/>
    </row>
    <row r="119" spans="1:14" ht="12.75">
      <c r="A119" s="14"/>
      <c r="B119" s="11"/>
      <c r="C119" s="11" t="s">
        <v>258</v>
      </c>
      <c r="D119" s="11"/>
      <c r="E119" s="11"/>
      <c r="F119" s="11"/>
      <c r="G119" s="11"/>
      <c r="H119" s="11"/>
      <c r="I119" s="11"/>
      <c r="J119" s="11">
        <v>21</v>
      </c>
      <c r="K119" s="11"/>
      <c r="L119" s="11"/>
      <c r="M119" s="11"/>
      <c r="N119" s="11"/>
    </row>
    <row r="120" spans="1:14" ht="10.5" customHeight="1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2.75">
      <c r="A121" s="14"/>
      <c r="B121" s="11" t="s">
        <v>270</v>
      </c>
      <c r="C121" s="11"/>
      <c r="D121" s="11"/>
      <c r="E121" s="11"/>
      <c r="F121" s="11"/>
      <c r="G121" s="11"/>
      <c r="H121" s="11"/>
      <c r="I121" s="11"/>
      <c r="K121" s="11"/>
      <c r="L121" s="11"/>
      <c r="M121" s="11"/>
      <c r="N121" s="11"/>
    </row>
    <row r="122" spans="1:14" ht="12.75">
      <c r="A122" s="14"/>
      <c r="B122" s="11"/>
      <c r="C122" s="11" t="s">
        <v>261</v>
      </c>
      <c r="D122" s="11"/>
      <c r="E122" s="11"/>
      <c r="F122" s="11"/>
      <c r="G122" s="11"/>
      <c r="H122" s="11"/>
      <c r="I122" s="11"/>
      <c r="J122" s="11">
        <v>6</v>
      </c>
      <c r="K122" s="11"/>
      <c r="L122" s="11"/>
      <c r="M122" s="11"/>
      <c r="N122" s="11"/>
    </row>
    <row r="123" spans="1:14" ht="9.75" customHeight="1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3.5" thickBot="1">
      <c r="A124" s="14"/>
      <c r="B124" s="11"/>
      <c r="C124" s="11"/>
      <c r="D124" s="11"/>
      <c r="E124" s="11"/>
      <c r="F124" s="11"/>
      <c r="G124" s="11"/>
      <c r="H124" s="11"/>
      <c r="I124" s="11"/>
      <c r="J124" s="29">
        <f>SUM(J95:J122)</f>
        <v>1385</v>
      </c>
      <c r="K124" s="11"/>
      <c r="L124" s="11"/>
      <c r="M124" s="11"/>
      <c r="N124" s="11"/>
    </row>
    <row r="125" spans="1:14" ht="13.5" thickTop="1">
      <c r="A125" s="1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2" ht="12.75">
      <c r="A126" s="12" t="s">
        <v>112</v>
      </c>
      <c r="B126" s="16" t="s">
        <v>37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28"/>
    </row>
    <row r="127" spans="1:12" ht="12.75">
      <c r="A127" s="12"/>
      <c r="B127" s="11" t="s">
        <v>295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28"/>
    </row>
    <row r="128" spans="1:12" ht="12.75">
      <c r="A128" s="12"/>
      <c r="B128" s="11" t="s">
        <v>296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28"/>
    </row>
    <row r="129" spans="1:12" ht="12.75">
      <c r="A129" s="1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8"/>
    </row>
    <row r="130" spans="1:12" ht="12.75">
      <c r="A130" s="12"/>
      <c r="B130" s="11" t="s">
        <v>321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28"/>
    </row>
    <row r="131" spans="1:12" ht="12.75">
      <c r="A131" s="12"/>
      <c r="B131" s="11" t="s">
        <v>322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28"/>
    </row>
    <row r="132" spans="1:12" ht="12.75">
      <c r="A132" s="12"/>
      <c r="B132" s="11" t="s">
        <v>323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28"/>
    </row>
    <row r="133" spans="1:12" ht="12.75">
      <c r="A133" s="12"/>
      <c r="B133" s="11" t="s">
        <v>326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28"/>
    </row>
    <row r="134" spans="1:12" ht="12.75">
      <c r="A134" s="70"/>
      <c r="B134" s="11" t="s">
        <v>327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2" t="s">
        <v>111</v>
      </c>
      <c r="B136" s="12" t="s">
        <v>48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28"/>
    </row>
    <row r="137" spans="1:12" ht="12.75">
      <c r="A137" s="70"/>
      <c r="B137" s="11" t="s">
        <v>318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28"/>
    </row>
    <row r="138" spans="1:12" ht="12.75">
      <c r="A138" s="70"/>
      <c r="B138" s="11" t="s">
        <v>319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28"/>
    </row>
    <row r="139" spans="1:12" ht="12.75">
      <c r="A139" s="7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28"/>
    </row>
    <row r="140" spans="1:12" ht="12.75">
      <c r="A140" s="70"/>
      <c r="B140" s="11" t="s">
        <v>324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28"/>
    </row>
    <row r="141" spans="1:12" ht="12.75">
      <c r="A141" s="70"/>
      <c r="B141" s="11" t="s">
        <v>325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28"/>
    </row>
    <row r="142" spans="1:12" ht="12.75">
      <c r="A142" s="7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2" t="s">
        <v>113</v>
      </c>
      <c r="B143" s="16" t="s">
        <v>114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2"/>
      <c r="B144" s="11" t="s">
        <v>80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2"/>
      <c r="B145" s="11" t="s">
        <v>297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2" t="s">
        <v>115</v>
      </c>
      <c r="B147" s="12" t="s">
        <v>49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2"/>
      <c r="B148" s="11" t="s">
        <v>232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7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2" t="s">
        <v>103</v>
      </c>
      <c r="B150" s="12" t="s">
        <v>16</v>
      </c>
      <c r="C150" s="12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70"/>
      <c r="B151" s="12"/>
      <c r="C151" s="12"/>
      <c r="D151" s="11"/>
      <c r="E151" s="11"/>
      <c r="F151" s="11"/>
      <c r="G151" s="11"/>
      <c r="H151" s="4" t="s">
        <v>6</v>
      </c>
      <c r="I151" s="4"/>
      <c r="J151" s="4" t="s">
        <v>6</v>
      </c>
      <c r="K151" s="11"/>
      <c r="L151" s="53"/>
    </row>
    <row r="152" spans="1:12" ht="12.75">
      <c r="A152" s="70"/>
      <c r="B152" s="12"/>
      <c r="C152" s="12"/>
      <c r="D152" s="11"/>
      <c r="E152" s="11"/>
      <c r="F152" s="11"/>
      <c r="G152" s="11"/>
      <c r="H152" s="4" t="s">
        <v>10</v>
      </c>
      <c r="I152" s="4"/>
      <c r="J152" s="4" t="s">
        <v>73</v>
      </c>
      <c r="K152" s="11"/>
      <c r="L152" s="71"/>
    </row>
    <row r="153" spans="1:12" ht="12.75">
      <c r="A153" s="70"/>
      <c r="B153" s="12"/>
      <c r="C153" s="12"/>
      <c r="D153" s="11"/>
      <c r="E153" s="11"/>
      <c r="F153" s="11"/>
      <c r="G153" s="11"/>
      <c r="H153" s="76" t="str">
        <f>+J69</f>
        <v>31/12/02</v>
      </c>
      <c r="I153" s="4"/>
      <c r="J153" s="76" t="str">
        <f>+H153</f>
        <v>31/12/02</v>
      </c>
      <c r="K153" s="11"/>
      <c r="L153" s="72"/>
    </row>
    <row r="154" spans="1:12" ht="12.75">
      <c r="A154" s="70"/>
      <c r="B154" s="12"/>
      <c r="C154" s="12"/>
      <c r="D154" s="11"/>
      <c r="E154" s="11"/>
      <c r="F154" s="11"/>
      <c r="G154" s="11"/>
      <c r="H154" s="4" t="s">
        <v>13</v>
      </c>
      <c r="I154" s="4"/>
      <c r="J154" s="4" t="s">
        <v>13</v>
      </c>
      <c r="K154" s="11"/>
      <c r="L154" s="71"/>
    </row>
    <row r="155" spans="1:12" ht="10.5" customHeight="1">
      <c r="A155" s="70"/>
      <c r="B155" s="12"/>
      <c r="C155" s="12"/>
      <c r="D155" s="11"/>
      <c r="E155" s="11"/>
      <c r="F155" s="11"/>
      <c r="G155" s="11"/>
      <c r="H155" s="53"/>
      <c r="I155" s="53"/>
      <c r="J155" s="53"/>
      <c r="K155" s="11"/>
      <c r="L155" s="13"/>
    </row>
    <row r="156" spans="1:12" ht="12.75">
      <c r="A156" s="70"/>
      <c r="B156" s="11" t="s">
        <v>67</v>
      </c>
      <c r="C156" s="11"/>
      <c r="D156" s="11"/>
      <c r="E156" s="11"/>
      <c r="F156" s="11"/>
      <c r="G156" s="11"/>
      <c r="H156" s="28">
        <v>1627</v>
      </c>
      <c r="I156" s="28"/>
      <c r="J156" s="28">
        <v>3276</v>
      </c>
      <c r="K156" s="11"/>
      <c r="L156" s="73"/>
    </row>
    <row r="157" spans="1:12" ht="12.75">
      <c r="A157" s="70"/>
      <c r="B157" s="11" t="s">
        <v>68</v>
      </c>
      <c r="C157" s="11"/>
      <c r="D157" s="11"/>
      <c r="E157" s="11"/>
      <c r="F157" s="11"/>
      <c r="G157" s="11"/>
      <c r="H157" s="47">
        <v>215</v>
      </c>
      <c r="I157" s="48"/>
      <c r="J157" s="47">
        <v>215</v>
      </c>
      <c r="K157" s="54"/>
      <c r="L157" s="74"/>
    </row>
    <row r="158" spans="1:12" ht="12.75">
      <c r="A158" s="70"/>
      <c r="B158" s="11" t="s">
        <v>69</v>
      </c>
      <c r="C158" s="11"/>
      <c r="D158" s="11"/>
      <c r="E158" s="11"/>
      <c r="F158" s="11"/>
      <c r="G158" s="11"/>
      <c r="H158" s="55">
        <v>0</v>
      </c>
      <c r="I158" s="48"/>
      <c r="J158" s="47">
        <v>0</v>
      </c>
      <c r="K158" s="54"/>
      <c r="L158" s="75"/>
    </row>
    <row r="159" spans="1:12" ht="13.5" thickBot="1">
      <c r="A159" s="70"/>
      <c r="B159" s="11"/>
      <c r="C159" s="11"/>
      <c r="D159" s="11"/>
      <c r="E159" s="11"/>
      <c r="F159" s="11"/>
      <c r="G159" s="11"/>
      <c r="H159" s="29">
        <f>SUM(H156:H158)</f>
        <v>1842</v>
      </c>
      <c r="I159" s="28"/>
      <c r="J159" s="29">
        <f>SUM(J156:J158)</f>
        <v>3491</v>
      </c>
      <c r="K159" s="11"/>
      <c r="L159" s="73"/>
    </row>
    <row r="160" spans="1:12" ht="13.5" thickTop="1">
      <c r="A160" s="7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2"/>
      <c r="B161" s="13" t="s">
        <v>79</v>
      </c>
      <c r="C161" s="13"/>
      <c r="D161" s="13"/>
      <c r="E161" s="13"/>
      <c r="F161" s="13"/>
      <c r="G161" s="13"/>
      <c r="H161" s="13"/>
      <c r="I161" s="13"/>
      <c r="J161" s="44"/>
      <c r="K161" s="11"/>
      <c r="L161" s="11"/>
    </row>
    <row r="162" spans="1:12" ht="12.75">
      <c r="A162" s="12"/>
      <c r="B162" s="45" t="s">
        <v>201</v>
      </c>
      <c r="C162" s="13"/>
      <c r="D162" s="13"/>
      <c r="E162" s="13"/>
      <c r="F162" s="13"/>
      <c r="G162" s="13"/>
      <c r="H162" s="13"/>
      <c r="I162" s="13"/>
      <c r="J162" s="33"/>
      <c r="K162" s="11"/>
      <c r="L162" s="11"/>
    </row>
    <row r="163" spans="1:12" ht="12.75">
      <c r="A163" s="12"/>
      <c r="B163" s="45" t="s">
        <v>202</v>
      </c>
      <c r="C163" s="13"/>
      <c r="D163" s="13"/>
      <c r="E163" s="13"/>
      <c r="F163" s="13"/>
      <c r="G163" s="13"/>
      <c r="H163" s="13"/>
      <c r="I163" s="13"/>
      <c r="J163" s="33"/>
      <c r="K163" s="11"/>
      <c r="L163" s="11"/>
    </row>
    <row r="164" spans="1:12" ht="12.75">
      <c r="A164" s="12"/>
      <c r="B164" s="45"/>
      <c r="C164" s="13"/>
      <c r="D164" s="13"/>
      <c r="E164" s="13"/>
      <c r="F164" s="13"/>
      <c r="G164" s="13"/>
      <c r="H164" s="13"/>
      <c r="I164" s="13"/>
      <c r="J164" s="33"/>
      <c r="K164" s="11"/>
      <c r="L164" s="11"/>
    </row>
    <row r="165" spans="1:12" ht="12.75">
      <c r="A165" s="12"/>
      <c r="B165" s="45" t="s">
        <v>291</v>
      </c>
      <c r="C165" s="13"/>
      <c r="D165" s="13"/>
      <c r="E165" s="13"/>
      <c r="F165" s="13"/>
      <c r="G165" s="13"/>
      <c r="H165" s="13"/>
      <c r="I165" s="13"/>
      <c r="J165" s="33"/>
      <c r="K165" s="11"/>
      <c r="L165" s="11"/>
    </row>
    <row r="166" spans="1:12" ht="12.75">
      <c r="A166" s="12"/>
      <c r="B166" s="45" t="s">
        <v>292</v>
      </c>
      <c r="C166" s="13"/>
      <c r="D166" s="13"/>
      <c r="E166" s="13"/>
      <c r="F166" s="13"/>
      <c r="G166" s="13"/>
      <c r="H166" s="13"/>
      <c r="I166" s="13"/>
      <c r="J166" s="33"/>
      <c r="K166" s="11"/>
      <c r="L166" s="11"/>
    </row>
    <row r="167" spans="1:12" ht="12.7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1"/>
      <c r="L167" s="11"/>
    </row>
    <row r="168" spans="1:12" ht="12.75">
      <c r="A168" s="12" t="s">
        <v>104</v>
      </c>
      <c r="B168" s="12" t="s">
        <v>59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70"/>
      <c r="B169" s="11" t="s">
        <v>60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70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2" t="s">
        <v>105</v>
      </c>
      <c r="B171" s="12" t="s">
        <v>44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2"/>
      <c r="B172" s="11" t="s">
        <v>61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7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2" t="s">
        <v>106</v>
      </c>
      <c r="B174" s="12" t="s">
        <v>46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70"/>
      <c r="B175" s="11" t="s">
        <v>81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7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2" t="s">
        <v>263</v>
      </c>
      <c r="B177" s="12" t="s">
        <v>264</v>
      </c>
      <c r="C177" s="11"/>
      <c r="D177" s="11"/>
      <c r="E177" s="11"/>
      <c r="F177" s="11"/>
      <c r="G177" s="11"/>
      <c r="H177" s="11"/>
      <c r="I177" s="11"/>
      <c r="J177" s="4" t="s">
        <v>6</v>
      </c>
      <c r="K177" s="11"/>
      <c r="L177" s="11"/>
    </row>
    <row r="178" spans="1:12" ht="12.75">
      <c r="A178" s="70"/>
      <c r="B178" s="16"/>
      <c r="C178" s="11"/>
      <c r="D178" s="11"/>
      <c r="E178" s="11"/>
      <c r="F178" s="11"/>
      <c r="G178" s="11"/>
      <c r="H178" s="34"/>
      <c r="I178" s="34"/>
      <c r="J178" s="34" t="s">
        <v>73</v>
      </c>
      <c r="K178" s="34"/>
      <c r="L178" s="34"/>
    </row>
    <row r="179" spans="1:11" ht="12.75">
      <c r="A179" s="70"/>
      <c r="B179" s="16"/>
      <c r="C179" s="11"/>
      <c r="D179" s="11"/>
      <c r="E179" s="11"/>
      <c r="F179" s="11"/>
      <c r="G179" s="11"/>
      <c r="H179" s="4"/>
      <c r="I179" s="57"/>
      <c r="J179" s="46" t="s">
        <v>13</v>
      </c>
      <c r="K179" s="57"/>
    </row>
    <row r="180" spans="1:11" ht="12.75">
      <c r="A180" s="70"/>
      <c r="B180" s="11" t="s">
        <v>294</v>
      </c>
      <c r="C180" s="11"/>
      <c r="D180" s="11"/>
      <c r="E180" s="11"/>
      <c r="F180" s="11"/>
      <c r="G180" s="11"/>
      <c r="H180" s="46"/>
      <c r="I180" s="11"/>
      <c r="J180" s="46"/>
      <c r="K180" s="11"/>
    </row>
    <row r="181" spans="1:11" ht="13.5" thickBot="1">
      <c r="A181" s="70"/>
      <c r="B181" s="16"/>
      <c r="C181" s="11" t="s">
        <v>53</v>
      </c>
      <c r="D181" s="11"/>
      <c r="E181" s="11"/>
      <c r="F181" s="11"/>
      <c r="G181" s="11"/>
      <c r="H181" s="47"/>
      <c r="I181" s="28"/>
      <c r="J181" s="77">
        <v>104</v>
      </c>
      <c r="K181" s="33"/>
    </row>
    <row r="182" spans="1:12" ht="12.75" hidden="1">
      <c r="A182" s="70"/>
      <c r="B182" s="16"/>
      <c r="C182" s="11" t="s">
        <v>195</v>
      </c>
      <c r="D182" s="11"/>
      <c r="E182" s="11"/>
      <c r="F182" s="11"/>
      <c r="G182" s="11"/>
      <c r="H182" s="47" t="e">
        <f>+#REF!</f>
        <v>#REF!</v>
      </c>
      <c r="I182" s="28"/>
      <c r="J182" s="47"/>
      <c r="K182" s="33"/>
      <c r="L182" s="47" t="e">
        <f>+J182+H182</f>
        <v>#REF!</v>
      </c>
    </row>
    <row r="183" spans="1:12" ht="12.75" hidden="1">
      <c r="A183" s="70"/>
      <c r="B183" s="16"/>
      <c r="C183" s="11"/>
      <c r="D183" s="11"/>
      <c r="E183" s="11"/>
      <c r="F183" s="11"/>
      <c r="G183" s="11"/>
      <c r="H183" s="49" t="e">
        <f>SUM(H181:H182)</f>
        <v>#REF!</v>
      </c>
      <c r="I183" s="33">
        <f>SUM(I181:I181)</f>
        <v>0</v>
      </c>
      <c r="J183" s="49">
        <f>SUM(J182:J182)</f>
        <v>0</v>
      </c>
      <c r="K183" s="49">
        <f>SUM(K181:K182)</f>
        <v>0</v>
      </c>
      <c r="L183" s="49" t="e">
        <f>SUM(L181:L182)</f>
        <v>#REF!</v>
      </c>
    </row>
    <row r="184" spans="1:12" ht="12.75" hidden="1">
      <c r="A184" s="70"/>
      <c r="B184" s="11" t="s">
        <v>57</v>
      </c>
      <c r="C184" s="11"/>
      <c r="D184" s="11"/>
      <c r="E184" s="11"/>
      <c r="F184" s="11"/>
      <c r="G184" s="11"/>
      <c r="H184" s="48"/>
      <c r="I184" s="33"/>
      <c r="J184" s="48"/>
      <c r="K184" s="33"/>
      <c r="L184" s="48"/>
    </row>
    <row r="185" spans="1:12" ht="12.75" hidden="1">
      <c r="A185" s="12"/>
      <c r="B185" s="11"/>
      <c r="C185" s="11" t="s">
        <v>53</v>
      </c>
      <c r="D185" s="11"/>
      <c r="E185" s="11"/>
      <c r="F185" s="11"/>
      <c r="G185" s="11"/>
      <c r="H185" s="28">
        <f>+BSht!F35</f>
        <v>0</v>
      </c>
      <c r="I185" s="33"/>
      <c r="J185" s="28"/>
      <c r="K185" s="33"/>
      <c r="L185" s="47">
        <f>+J185+H185</f>
        <v>0</v>
      </c>
    </row>
    <row r="186" spans="1:12" ht="12.75" hidden="1">
      <c r="A186" s="12"/>
      <c r="B186" s="11"/>
      <c r="C186" s="11"/>
      <c r="D186" s="11"/>
      <c r="E186" s="11"/>
      <c r="F186" s="11"/>
      <c r="G186" s="11"/>
      <c r="H186" s="50">
        <f>SUM(H185:H185)</f>
        <v>0</v>
      </c>
      <c r="I186" s="33"/>
      <c r="J186" s="50">
        <f>SUM(J185:J185)</f>
        <v>0</v>
      </c>
      <c r="K186" s="33"/>
      <c r="L186" s="50">
        <f>SUM(L185:L185)</f>
        <v>0</v>
      </c>
    </row>
    <row r="187" spans="1:12" ht="12.75" hidden="1">
      <c r="A187" s="12"/>
      <c r="B187" s="11"/>
      <c r="C187" s="11"/>
      <c r="D187" s="11"/>
      <c r="E187" s="11"/>
      <c r="F187" s="11"/>
      <c r="G187" s="11"/>
      <c r="H187" s="33"/>
      <c r="I187" s="33"/>
      <c r="J187" s="33"/>
      <c r="K187" s="33"/>
      <c r="L187" s="33"/>
    </row>
    <row r="188" spans="1:12" ht="13.5" hidden="1" thickBot="1">
      <c r="A188" s="12"/>
      <c r="B188" s="11" t="s">
        <v>40</v>
      </c>
      <c r="C188" s="11"/>
      <c r="D188" s="11"/>
      <c r="E188" s="11"/>
      <c r="F188" s="11"/>
      <c r="G188" s="11"/>
      <c r="H188" s="51" t="e">
        <f>+H186+H183</f>
        <v>#REF!</v>
      </c>
      <c r="I188" s="33"/>
      <c r="J188" s="51">
        <f>+J186+J183</f>
        <v>0</v>
      </c>
      <c r="K188" s="33"/>
      <c r="L188" s="51" t="e">
        <f>+L186+L183</f>
        <v>#REF!</v>
      </c>
    </row>
    <row r="189" spans="1:12" ht="13.5" thickTop="1">
      <c r="A189" s="12"/>
      <c r="B189" s="11"/>
      <c r="C189" s="11"/>
      <c r="D189" s="11"/>
      <c r="E189" s="11"/>
      <c r="F189" s="11"/>
      <c r="G189" s="11"/>
      <c r="H189" s="33"/>
      <c r="I189" s="33"/>
      <c r="J189" s="33"/>
      <c r="K189" s="33"/>
      <c r="L189" s="33"/>
    </row>
    <row r="190" spans="1:12" ht="12.75">
      <c r="A190" s="12"/>
      <c r="B190" s="11" t="s">
        <v>47</v>
      </c>
      <c r="C190" s="11"/>
      <c r="D190" s="11"/>
      <c r="E190" s="11"/>
      <c r="F190" s="11"/>
      <c r="G190" s="11"/>
      <c r="H190" s="11"/>
      <c r="I190" s="11"/>
      <c r="J190" s="11"/>
      <c r="K190" s="13"/>
      <c r="L190" s="33"/>
    </row>
    <row r="191" spans="1:12" ht="12.75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28"/>
    </row>
    <row r="192" spans="1:12" ht="12.7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28"/>
    </row>
    <row r="193" spans="1:12" ht="12.75">
      <c r="A193" s="12" t="s">
        <v>108</v>
      </c>
      <c r="B193" s="12" t="s">
        <v>107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28"/>
    </row>
    <row r="194" spans="1:12" ht="12.75">
      <c r="A194" s="70"/>
      <c r="B194" s="11" t="s">
        <v>233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28"/>
    </row>
    <row r="195" spans="1:12" ht="12.75">
      <c r="A195" s="70"/>
      <c r="B195" s="11" t="s">
        <v>234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28"/>
    </row>
    <row r="196" spans="1:12" ht="12.75">
      <c r="A196" s="7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8"/>
    </row>
    <row r="197" spans="1:12" ht="12.75">
      <c r="A197" s="12" t="s">
        <v>109</v>
      </c>
      <c r="B197" s="12" t="s">
        <v>110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28"/>
    </row>
    <row r="198" spans="1:12" ht="12.75">
      <c r="A198" s="12"/>
      <c r="B198" s="11" t="s">
        <v>65</v>
      </c>
      <c r="C198" s="11" t="s">
        <v>275</v>
      </c>
      <c r="D198" s="11"/>
      <c r="E198" s="11"/>
      <c r="F198" s="11"/>
      <c r="G198" s="11"/>
      <c r="H198" s="11"/>
      <c r="I198" s="11"/>
      <c r="J198" s="11"/>
      <c r="K198" s="11"/>
      <c r="L198" s="28"/>
    </row>
    <row r="199" spans="1:12" ht="12.75">
      <c r="A199" s="14"/>
      <c r="C199" s="11" t="s">
        <v>301</v>
      </c>
      <c r="D199" s="11"/>
      <c r="E199" s="11"/>
      <c r="F199" s="11"/>
      <c r="G199" s="11"/>
      <c r="H199" s="11"/>
      <c r="I199" s="11"/>
      <c r="J199" s="11"/>
      <c r="K199" s="11"/>
      <c r="L199" s="28"/>
    </row>
    <row r="200" spans="1:12" ht="12.75">
      <c r="A200" s="14"/>
      <c r="C200" s="11" t="s">
        <v>302</v>
      </c>
      <c r="D200" s="11"/>
      <c r="E200" s="11"/>
      <c r="F200" s="11"/>
      <c r="G200" s="11"/>
      <c r="H200" s="11"/>
      <c r="I200" s="11"/>
      <c r="J200" s="11"/>
      <c r="K200" s="11"/>
      <c r="L200" s="28"/>
    </row>
    <row r="201" spans="1:12" ht="12.75">
      <c r="A201" s="14"/>
      <c r="C201" s="11" t="s">
        <v>303</v>
      </c>
      <c r="D201" s="11"/>
      <c r="E201" s="11"/>
      <c r="F201" s="11"/>
      <c r="G201" s="11"/>
      <c r="H201" s="11"/>
      <c r="I201" s="11"/>
      <c r="J201" s="11"/>
      <c r="K201" s="11"/>
      <c r="L201" s="28"/>
    </row>
    <row r="202" spans="1:12" ht="12.75">
      <c r="A202" s="14"/>
      <c r="C202" s="11"/>
      <c r="D202" s="11"/>
      <c r="E202" s="11"/>
      <c r="F202" s="11"/>
      <c r="G202" s="11"/>
      <c r="H202" s="11"/>
      <c r="I202" s="11"/>
      <c r="J202" s="11"/>
      <c r="K202" s="11"/>
      <c r="L202" s="28"/>
    </row>
    <row r="203" spans="1:12" ht="12.75">
      <c r="A203" s="14"/>
      <c r="C203" s="11" t="s">
        <v>272</v>
      </c>
      <c r="D203" s="11"/>
      <c r="E203" s="11"/>
      <c r="F203" s="11"/>
      <c r="G203" s="11"/>
      <c r="H203" s="11"/>
      <c r="I203" s="11"/>
      <c r="J203" s="11"/>
      <c r="K203" s="11"/>
      <c r="L203" s="28"/>
    </row>
    <row r="204" spans="1:12" ht="12.75">
      <c r="A204" s="14"/>
      <c r="C204" s="11" t="s">
        <v>273</v>
      </c>
      <c r="D204" s="11"/>
      <c r="E204" s="11"/>
      <c r="F204" s="11"/>
      <c r="G204" s="11"/>
      <c r="H204" s="11"/>
      <c r="I204" s="11"/>
      <c r="J204" s="11"/>
      <c r="K204" s="11"/>
      <c r="L204" s="28"/>
    </row>
    <row r="205" spans="1:12" ht="12.75">
      <c r="A205" s="14"/>
      <c r="C205" s="11" t="s">
        <v>274</v>
      </c>
      <c r="D205" s="11"/>
      <c r="E205" s="11"/>
      <c r="F205" s="11"/>
      <c r="G205" s="11"/>
      <c r="H205" s="11"/>
      <c r="I205" s="11"/>
      <c r="J205" s="11"/>
      <c r="K205" s="11"/>
      <c r="L205" s="28"/>
    </row>
    <row r="206" spans="1:12" ht="12.75">
      <c r="A206" s="14"/>
      <c r="C206" s="11" t="s">
        <v>276</v>
      </c>
      <c r="D206" s="11"/>
      <c r="E206" s="11"/>
      <c r="F206" s="11"/>
      <c r="G206" s="11"/>
      <c r="H206" s="11"/>
      <c r="I206" s="11"/>
      <c r="J206" s="11"/>
      <c r="K206" s="11"/>
      <c r="L206" s="28"/>
    </row>
    <row r="207" spans="1:12" ht="12.75">
      <c r="A207" s="14"/>
      <c r="C207" s="14" t="s">
        <v>312</v>
      </c>
      <c r="D207" s="11"/>
      <c r="E207" s="11"/>
      <c r="F207" s="11"/>
      <c r="G207" s="11"/>
      <c r="H207" s="11"/>
      <c r="I207" s="11"/>
      <c r="J207" s="11"/>
      <c r="K207" s="11"/>
      <c r="L207" s="28"/>
    </row>
    <row r="208" spans="1:12" ht="12.75">
      <c r="A208" s="14"/>
      <c r="C208" s="11"/>
      <c r="D208" s="11"/>
      <c r="E208" s="11"/>
      <c r="F208" s="11"/>
      <c r="G208" s="11"/>
      <c r="H208" s="11"/>
      <c r="I208" s="11"/>
      <c r="J208" s="11"/>
      <c r="K208" s="11"/>
      <c r="L208" s="28"/>
    </row>
    <row r="209" spans="1:12" ht="12.75">
      <c r="A209" s="14"/>
      <c r="C209" s="11" t="s">
        <v>313</v>
      </c>
      <c r="D209" s="11"/>
      <c r="E209" s="11"/>
      <c r="F209" s="11"/>
      <c r="G209" s="11"/>
      <c r="H209" s="11"/>
      <c r="I209" s="11"/>
      <c r="J209" s="11"/>
      <c r="K209" s="11"/>
      <c r="L209" s="28"/>
    </row>
    <row r="210" spans="1:12" ht="12.75">
      <c r="A210" s="14"/>
      <c r="C210" s="11" t="s">
        <v>314</v>
      </c>
      <c r="D210" s="11"/>
      <c r="E210" s="11"/>
      <c r="F210" s="11"/>
      <c r="G210" s="11"/>
      <c r="H210" s="11"/>
      <c r="I210" s="11"/>
      <c r="J210" s="11"/>
      <c r="K210" s="11"/>
      <c r="L210" s="28"/>
    </row>
    <row r="211" spans="1:12" ht="12.75">
      <c r="A211" s="14"/>
      <c r="C211" s="11" t="s">
        <v>316</v>
      </c>
      <c r="D211" s="11"/>
      <c r="E211" s="11"/>
      <c r="F211" s="11"/>
      <c r="G211" s="11"/>
      <c r="H211" s="11"/>
      <c r="I211" s="11"/>
      <c r="J211" s="11"/>
      <c r="K211" s="11"/>
      <c r="L211" s="28"/>
    </row>
    <row r="212" spans="1:12" ht="12.75">
      <c r="A212" s="14"/>
      <c r="C212" s="11" t="s">
        <v>315</v>
      </c>
      <c r="D212" s="11"/>
      <c r="E212" s="11"/>
      <c r="F212" s="11"/>
      <c r="G212" s="11"/>
      <c r="H212" s="11"/>
      <c r="I212" s="11"/>
      <c r="J212" s="11"/>
      <c r="K212" s="11"/>
      <c r="L212" s="28"/>
    </row>
    <row r="213" spans="1:12" ht="12.75">
      <c r="A213" s="14"/>
      <c r="C213" s="11"/>
      <c r="D213" s="11"/>
      <c r="E213" s="11"/>
      <c r="F213" s="11"/>
      <c r="G213" s="11"/>
      <c r="H213" s="11"/>
      <c r="I213" s="11"/>
      <c r="J213" s="11"/>
      <c r="K213" s="11"/>
      <c r="L213" s="28"/>
    </row>
    <row r="214" spans="1:12" ht="12.75">
      <c r="A214" s="14"/>
      <c r="B214" t="s">
        <v>64</v>
      </c>
      <c r="C214" s="11" t="s">
        <v>203</v>
      </c>
      <c r="D214" s="11"/>
      <c r="E214" s="11"/>
      <c r="F214" s="11"/>
      <c r="G214" s="11"/>
      <c r="H214" s="11"/>
      <c r="I214" s="11"/>
      <c r="J214" s="11"/>
      <c r="K214" s="11"/>
      <c r="L214" s="28"/>
    </row>
    <row r="215" spans="1:12" ht="12.75">
      <c r="A215" s="14"/>
      <c r="C215" s="11" t="s">
        <v>277</v>
      </c>
      <c r="D215" s="11"/>
      <c r="E215" s="11"/>
      <c r="F215" s="11"/>
      <c r="G215" s="11"/>
      <c r="H215" s="11"/>
      <c r="I215" s="11"/>
      <c r="J215" s="11"/>
      <c r="K215" s="11"/>
      <c r="L215" s="28"/>
    </row>
    <row r="216" spans="1:12" ht="12.75">
      <c r="A216" s="14"/>
      <c r="C216" s="11" t="s">
        <v>204</v>
      </c>
      <c r="D216" s="11"/>
      <c r="E216" s="11"/>
      <c r="F216" s="11"/>
      <c r="G216" s="11"/>
      <c r="H216" s="11"/>
      <c r="I216" s="11"/>
      <c r="J216" s="11"/>
      <c r="K216" s="11"/>
      <c r="L216" s="28"/>
    </row>
    <row r="217" spans="1:12" ht="12.75">
      <c r="A217" s="14"/>
      <c r="C217" s="11"/>
      <c r="D217" s="11"/>
      <c r="E217" s="11"/>
      <c r="F217" s="11"/>
      <c r="G217" s="11"/>
      <c r="H217" s="11"/>
      <c r="I217" s="11"/>
      <c r="J217" s="11"/>
      <c r="K217" s="11"/>
      <c r="L217" s="28"/>
    </row>
    <row r="218" spans="1:12" ht="12.75">
      <c r="A218" s="14"/>
      <c r="C218" s="11" t="s">
        <v>74</v>
      </c>
      <c r="D218" s="11"/>
      <c r="E218" s="11"/>
      <c r="F218" s="11"/>
      <c r="G218" s="11"/>
      <c r="H218" s="11"/>
      <c r="I218" s="11"/>
      <c r="J218" s="11"/>
      <c r="K218" s="11"/>
      <c r="L218" s="28"/>
    </row>
    <row r="219" spans="1:12" ht="12.75">
      <c r="A219" s="14"/>
      <c r="C219" s="11" t="s">
        <v>205</v>
      </c>
      <c r="D219" s="11"/>
      <c r="E219" s="11"/>
      <c r="F219" s="11"/>
      <c r="G219" s="11"/>
      <c r="H219" s="11"/>
      <c r="I219" s="11"/>
      <c r="J219" s="11"/>
      <c r="K219" s="11"/>
      <c r="L219" s="28"/>
    </row>
    <row r="220" spans="1:12" ht="12.75">
      <c r="A220" s="14"/>
      <c r="C220" s="11" t="s">
        <v>304</v>
      </c>
      <c r="D220" s="11"/>
      <c r="E220" s="11"/>
      <c r="F220" s="11"/>
      <c r="G220" s="11"/>
      <c r="H220" s="11"/>
      <c r="I220" s="11"/>
      <c r="J220" s="11"/>
      <c r="K220" s="11"/>
      <c r="L220" s="28"/>
    </row>
    <row r="221" spans="1:12" ht="12.75">
      <c r="A221" s="14"/>
      <c r="C221" s="11" t="s">
        <v>305</v>
      </c>
      <c r="D221" s="11"/>
      <c r="E221" s="11"/>
      <c r="F221" s="11"/>
      <c r="G221" s="11"/>
      <c r="H221" s="11"/>
      <c r="I221" s="11"/>
      <c r="J221" s="11"/>
      <c r="K221" s="11"/>
      <c r="L221" s="28"/>
    </row>
    <row r="222" spans="1:12" ht="12.75">
      <c r="A222" s="14"/>
      <c r="C222" s="11" t="s">
        <v>306</v>
      </c>
      <c r="D222" s="11"/>
      <c r="E222" s="11"/>
      <c r="F222" s="11"/>
      <c r="G222" s="11"/>
      <c r="H222" s="11"/>
      <c r="I222" s="11"/>
      <c r="J222" s="11"/>
      <c r="K222" s="11"/>
      <c r="L222" s="28"/>
    </row>
    <row r="223" spans="1:12" ht="12.75">
      <c r="A223" s="14"/>
      <c r="C223" s="11"/>
      <c r="D223" s="11"/>
      <c r="E223" s="11"/>
      <c r="F223" s="11"/>
      <c r="G223" s="11"/>
      <c r="H223" s="11"/>
      <c r="I223" s="11"/>
      <c r="J223" s="11"/>
      <c r="K223" s="11"/>
      <c r="L223" s="28"/>
    </row>
    <row r="224" spans="1:12" ht="12.75">
      <c r="A224" s="14"/>
      <c r="C224" s="11" t="s">
        <v>298</v>
      </c>
      <c r="D224" s="11"/>
      <c r="E224" s="11"/>
      <c r="F224" s="11"/>
      <c r="G224" s="11"/>
      <c r="H224" s="11"/>
      <c r="I224" s="11"/>
      <c r="J224" s="11"/>
      <c r="K224" s="11"/>
      <c r="L224" s="28"/>
    </row>
    <row r="225" spans="1:12" ht="12.75">
      <c r="A225" s="14"/>
      <c r="B225" s="11"/>
      <c r="C225" s="11" t="s">
        <v>308</v>
      </c>
      <c r="D225" s="11"/>
      <c r="E225" s="11"/>
      <c r="F225" s="11"/>
      <c r="G225" s="11"/>
      <c r="H225" s="11"/>
      <c r="I225" s="11"/>
      <c r="J225" s="11"/>
      <c r="K225" s="11"/>
      <c r="L225" s="28"/>
    </row>
    <row r="226" spans="1:12" ht="12.75">
      <c r="A226" s="14"/>
      <c r="B226" s="11"/>
      <c r="C226" s="11" t="s">
        <v>309</v>
      </c>
      <c r="D226" s="11"/>
      <c r="E226" s="11"/>
      <c r="F226" s="11"/>
      <c r="G226" s="11"/>
      <c r="H226" s="11"/>
      <c r="I226" s="11"/>
      <c r="J226" s="11"/>
      <c r="K226" s="11"/>
      <c r="L226" s="28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2" t="s">
        <v>116</v>
      </c>
      <c r="B228" s="12" t="s">
        <v>50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1"/>
      <c r="B229" s="11" t="s">
        <v>217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7" ht="12.75">
      <c r="A231" s="12" t="s">
        <v>117</v>
      </c>
      <c r="B231" s="12" t="s">
        <v>118</v>
      </c>
      <c r="C231" s="11"/>
      <c r="D231" s="11"/>
      <c r="E231" s="11"/>
      <c r="F231" s="11"/>
      <c r="G231" s="11"/>
    </row>
    <row r="232" spans="1:12" ht="12.75">
      <c r="A232" s="11"/>
      <c r="B232" s="12"/>
      <c r="C232" s="11"/>
      <c r="D232" s="11"/>
      <c r="E232" s="84" t="s">
        <v>4</v>
      </c>
      <c r="F232" s="84"/>
      <c r="G232" s="84"/>
      <c r="H232" s="84"/>
      <c r="J232" s="84" t="s">
        <v>5</v>
      </c>
      <c r="K232" s="84"/>
      <c r="L232" s="84"/>
    </row>
    <row r="233" spans="1:12" ht="12.75">
      <c r="A233" s="14"/>
      <c r="B233" s="11"/>
      <c r="C233" s="11"/>
      <c r="D233" s="11"/>
      <c r="E233" s="4" t="s">
        <v>6</v>
      </c>
      <c r="F233" s="11"/>
      <c r="G233" s="11"/>
      <c r="H233" s="4" t="s">
        <v>7</v>
      </c>
      <c r="I233" s="4"/>
      <c r="J233" s="4" t="s">
        <v>6</v>
      </c>
      <c r="L233" s="4" t="s">
        <v>7</v>
      </c>
    </row>
    <row r="234" spans="1:12" ht="12.75">
      <c r="A234" s="14"/>
      <c r="B234" s="11"/>
      <c r="C234" s="11"/>
      <c r="D234" s="11"/>
      <c r="E234" s="4" t="s">
        <v>8</v>
      </c>
      <c r="F234" s="11"/>
      <c r="G234" s="11"/>
      <c r="H234" s="4" t="s">
        <v>9</v>
      </c>
      <c r="I234" s="4"/>
      <c r="J234" s="4" t="s">
        <v>8</v>
      </c>
      <c r="L234" s="4" t="s">
        <v>9</v>
      </c>
    </row>
    <row r="235" spans="1:12" ht="12.75">
      <c r="A235" s="14"/>
      <c r="B235" s="11"/>
      <c r="C235" s="11"/>
      <c r="D235" s="11"/>
      <c r="E235" s="4" t="s">
        <v>10</v>
      </c>
      <c r="F235" s="11"/>
      <c r="G235" s="11"/>
      <c r="H235" s="4" t="s">
        <v>10</v>
      </c>
      <c r="I235" s="4"/>
      <c r="J235" s="4" t="s">
        <v>11</v>
      </c>
      <c r="L235" s="4" t="s">
        <v>12</v>
      </c>
    </row>
    <row r="236" spans="1:12" ht="12.75">
      <c r="A236" s="14"/>
      <c r="E236" s="35" t="str">
        <f>+'Income '!B14</f>
        <v>31/12/02</v>
      </c>
      <c r="F236" s="11"/>
      <c r="G236" s="11"/>
      <c r="H236" s="35" t="str">
        <f>+'Income '!E14</f>
        <v>31/12/01</v>
      </c>
      <c r="I236" s="17"/>
      <c r="J236" s="35" t="str">
        <f>+'Income '!G14</f>
        <v>31/12/02</v>
      </c>
      <c r="L236" s="35" t="str">
        <f>+'Income '!I14</f>
        <v>31/12/01</v>
      </c>
    </row>
    <row r="237" spans="1:12" ht="12.75">
      <c r="A237" s="14"/>
      <c r="B237" s="82" t="s">
        <v>171</v>
      </c>
      <c r="C237" s="66"/>
      <c r="D237" s="66"/>
      <c r="E237" s="11"/>
      <c r="F237" s="11"/>
      <c r="G237" s="11"/>
      <c r="H237" s="11"/>
      <c r="I237" s="11"/>
      <c r="J237" s="11"/>
      <c r="K237" s="11"/>
      <c r="L237" s="11"/>
    </row>
    <row r="238" spans="1:12" ht="13.5" thickBot="1">
      <c r="A238" s="14"/>
      <c r="B238" s="66" t="s">
        <v>172</v>
      </c>
      <c r="C238" s="66"/>
      <c r="D238" s="66"/>
      <c r="E238" s="62">
        <f>+'Income '!B37</f>
        <v>4243</v>
      </c>
      <c r="F238" s="19"/>
      <c r="G238" s="19"/>
      <c r="H238" s="62">
        <f>+'Income '!E37</f>
        <v>3388</v>
      </c>
      <c r="I238" s="19"/>
      <c r="J238" s="62">
        <f>+'Income '!G37</f>
        <v>7048</v>
      </c>
      <c r="K238" s="19"/>
      <c r="L238" s="62">
        <f>+'Income '!I37</f>
        <v>9365</v>
      </c>
    </row>
    <row r="239" spans="1:12" ht="10.5" customHeight="1">
      <c r="A239" s="14"/>
      <c r="B239" s="66"/>
      <c r="C239" s="66"/>
      <c r="D239" s="66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14"/>
      <c r="B240" s="83" t="s">
        <v>173</v>
      </c>
      <c r="C240" s="66"/>
      <c r="D240" s="66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14"/>
      <c r="B241" s="66" t="s">
        <v>82</v>
      </c>
      <c r="C241" s="66"/>
      <c r="D241" s="66"/>
      <c r="E241" s="19">
        <v>77421810</v>
      </c>
      <c r="F241" s="19"/>
      <c r="G241" s="19"/>
      <c r="H241" s="19">
        <v>77421810</v>
      </c>
      <c r="I241" s="19"/>
      <c r="J241" s="19">
        <v>77421810</v>
      </c>
      <c r="K241" s="19"/>
      <c r="L241" s="19">
        <v>77421810</v>
      </c>
    </row>
    <row r="242" spans="1:12" ht="10.5" customHeight="1">
      <c r="A242" s="14"/>
      <c r="B242" s="66"/>
      <c r="C242" s="66"/>
      <c r="D242" s="66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14"/>
      <c r="B243" s="66" t="s">
        <v>174</v>
      </c>
      <c r="C243" s="66"/>
      <c r="D243" s="66"/>
      <c r="E243" s="3">
        <f>ROUND(+E238*1000/E241*100,2)</f>
        <v>5.48</v>
      </c>
      <c r="F243" s="3"/>
      <c r="G243" s="3"/>
      <c r="H243" s="3">
        <f>ROUND(+H238*1000/H241*100,2)</f>
        <v>4.38</v>
      </c>
      <c r="I243" s="3"/>
      <c r="J243" s="3">
        <f>ROUND(+J238*1000/J241*100,2)</f>
        <v>9.1</v>
      </c>
      <c r="K243" s="3"/>
      <c r="L243" s="79">
        <f>ROUND(+L238*1000/L241*100,2)</f>
        <v>12.1</v>
      </c>
    </row>
    <row r="244" spans="1:12" ht="10.5" customHeight="1">
      <c r="A244" s="14"/>
      <c r="B244" s="66"/>
      <c r="C244" s="66"/>
      <c r="D244" s="66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14"/>
      <c r="B245" s="83" t="s">
        <v>175</v>
      </c>
      <c r="C245" s="66"/>
      <c r="D245" s="66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14"/>
      <c r="B246" s="66" t="s">
        <v>176</v>
      </c>
      <c r="C246" s="66"/>
      <c r="D246" s="66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14"/>
      <c r="B247" s="66"/>
      <c r="C247" s="66" t="s">
        <v>177</v>
      </c>
      <c r="D247" s="66"/>
      <c r="E247" s="19">
        <v>5806000</v>
      </c>
      <c r="F247" s="19"/>
      <c r="G247" s="19"/>
      <c r="H247" s="19"/>
      <c r="I247" s="19"/>
      <c r="J247" s="19">
        <v>5806000</v>
      </c>
      <c r="K247" s="3"/>
      <c r="L247" s="3"/>
    </row>
    <row r="248" spans="1:12" ht="12.75">
      <c r="A248" s="14"/>
      <c r="B248" s="66"/>
      <c r="C248" s="66" t="s">
        <v>178</v>
      </c>
      <c r="D248" s="66"/>
      <c r="E248" s="19">
        <v>-6212420</v>
      </c>
      <c r="F248" s="19"/>
      <c r="G248" s="19"/>
      <c r="H248" s="19"/>
      <c r="I248" s="19"/>
      <c r="J248" s="19">
        <v>-6212420</v>
      </c>
      <c r="K248" s="3"/>
      <c r="L248" s="3"/>
    </row>
    <row r="249" spans="1:12" ht="12.75">
      <c r="A249" s="14"/>
      <c r="B249" s="66"/>
      <c r="C249" s="66" t="s">
        <v>179</v>
      </c>
      <c r="D249" s="66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14"/>
      <c r="B250" s="66" t="s">
        <v>180</v>
      </c>
      <c r="C250" s="66"/>
      <c r="D250" s="66"/>
      <c r="E250" s="80">
        <f>+E241+E247+E248</f>
        <v>77015390</v>
      </c>
      <c r="F250" s="3"/>
      <c r="G250" s="3"/>
      <c r="H250" s="80">
        <f>+H241+H247+H248</f>
        <v>77421810</v>
      </c>
      <c r="I250" s="3"/>
      <c r="J250" s="80">
        <f>+J241+J247+J248</f>
        <v>77015390</v>
      </c>
      <c r="K250" s="3"/>
      <c r="L250" s="80">
        <f>+L241+L247+L248</f>
        <v>77421810</v>
      </c>
    </row>
    <row r="251" spans="1:12" ht="12.75">
      <c r="A251" s="14"/>
      <c r="B251" s="66" t="s">
        <v>181</v>
      </c>
      <c r="C251" s="66"/>
      <c r="D251" s="66"/>
      <c r="E251" s="3"/>
      <c r="F251" s="3"/>
      <c r="G251" s="3"/>
      <c r="H251" s="3"/>
      <c r="I251" s="3"/>
      <c r="J251" s="3"/>
      <c r="K251" s="3"/>
      <c r="L251" s="3"/>
    </row>
    <row r="252" spans="1:12" ht="10.5" customHeight="1">
      <c r="A252" s="14"/>
      <c r="B252" s="66"/>
      <c r="C252" s="66"/>
      <c r="D252" s="66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14"/>
      <c r="B253" s="66" t="s">
        <v>235</v>
      </c>
      <c r="C253" s="66"/>
      <c r="D253" s="66"/>
      <c r="E253" s="81">
        <f>+'Income '!B42</f>
        <v>5.48</v>
      </c>
      <c r="F253" s="3"/>
      <c r="G253" s="3"/>
      <c r="H253" s="3">
        <f>ROUND(H238*1000/H250*100,2)</f>
        <v>4.38</v>
      </c>
      <c r="I253" s="3"/>
      <c r="J253" s="81">
        <f>+'Income '!G42</f>
        <v>9.1</v>
      </c>
      <c r="K253" s="3"/>
      <c r="L253" s="79">
        <f>ROUND(L238*1000/L250*100,2)</f>
        <v>12.1</v>
      </c>
    </row>
    <row r="254" spans="1:12" ht="12.75">
      <c r="A254" s="11"/>
      <c r="B254" s="66"/>
      <c r="C254" s="66"/>
      <c r="D254" s="66"/>
      <c r="E254" s="3"/>
      <c r="F254" s="3"/>
      <c r="G254" s="3"/>
      <c r="H254" s="3"/>
      <c r="I254" s="3"/>
      <c r="J254" s="3"/>
      <c r="K254" s="3"/>
      <c r="L254" s="3"/>
    </row>
    <row r="255" ht="12.75">
      <c r="A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43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43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43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43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43"/>
      <c r="K260" s="11"/>
      <c r="L260" s="11"/>
    </row>
    <row r="261" spans="1:12" ht="12.75">
      <c r="A261" s="40" t="s">
        <v>38</v>
      </c>
      <c r="B261" s="40"/>
      <c r="C261" s="40"/>
      <c r="D261" s="40"/>
      <c r="E261" s="11"/>
      <c r="F261" s="11"/>
      <c r="G261" s="11"/>
      <c r="H261" s="11"/>
      <c r="I261" s="11"/>
      <c r="J261" s="11"/>
      <c r="K261" s="11"/>
      <c r="L261" s="11"/>
    </row>
    <row r="262" spans="5:12" ht="12.75"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40"/>
      <c r="B263" s="40"/>
      <c r="C263" s="40"/>
      <c r="D263" s="40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40"/>
      <c r="B264" s="40"/>
      <c r="C264" s="40"/>
      <c r="D264" s="40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40" t="s">
        <v>70</v>
      </c>
      <c r="B265" s="40"/>
      <c r="C265" s="40"/>
      <c r="D265" s="40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40" t="s">
        <v>71</v>
      </c>
      <c r="B266" s="40"/>
      <c r="C266" s="40"/>
      <c r="D266" s="40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 t="s">
        <v>72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3" t="s">
        <v>63</v>
      </c>
      <c r="B269" s="3"/>
      <c r="C269" s="3"/>
      <c r="D269" s="3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41" t="s">
        <v>320</v>
      </c>
      <c r="B270" s="3"/>
      <c r="C270" s="3"/>
      <c r="D270" s="3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32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</sheetData>
  <mergeCells count="2">
    <mergeCell ref="E232:H232"/>
    <mergeCell ref="J232:L232"/>
  </mergeCells>
  <printOptions/>
  <pageMargins left="0.51" right="0.28" top="0.51" bottom="0.48" header="0.41" footer="0.41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klseedms</cp:lastModifiedBy>
  <cp:lastPrinted>2003-02-17T09:31:33Z</cp:lastPrinted>
  <dcterms:created xsi:type="dcterms:W3CDTF">2000-01-27T05:15:51Z</dcterms:created>
  <dcterms:modified xsi:type="dcterms:W3CDTF">2003-02-24T06:58:32Z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